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srv022sr\SL\DIVERSOS 2023\EDITAIS 2023\PE 15-2023 - Fornecimento de máquinas pesadas - SRP\Anexo I - Termo de referência e Anexos\"/>
    </mc:Choice>
  </mc:AlternateContent>
  <xr:revisionPtr revIDLastSave="0" documentId="8_{214C5544-1BEA-450E-B633-1CD1E45071C1}" xr6:coauthVersionLast="47" xr6:coauthVersionMax="47" xr10:uidLastSave="{00000000-0000-0000-0000-000000000000}"/>
  <bookViews>
    <workbookView xWindow="-24120" yWindow="-120" windowWidth="24240" windowHeight="13020" xr2:uid="{00000000-000D-0000-FFFF-FFFF00000000}"/>
  </bookViews>
  <sheets>
    <sheet name="Planilha" sheetId="14" r:id="rId1"/>
  </sheets>
  <definedNames>
    <definedName name="_xlnm._FilterDatabase" localSheetId="0" hidden="1">Planilha!$A$6:$K$18</definedName>
    <definedName name="_xlnm.Print_Area" localSheetId="0">Planilha!$A$1:$H$30</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14" l="1"/>
  <c r="G16" i="14"/>
  <c r="G15" i="14"/>
  <c r="G14" i="14"/>
  <c r="G13" i="14"/>
  <c r="G12" i="14"/>
  <c r="G10" i="14"/>
  <c r="G9" i="14"/>
  <c r="G8" i="14"/>
  <c r="F9" i="14"/>
  <c r="F15" i="14"/>
  <c r="F13" i="14"/>
  <c r="F11" i="14"/>
  <c r="G11" i="14" s="1"/>
  <c r="G18" i="14" l="1"/>
  <c r="G22" i="14"/>
  <c r="G21" i="14"/>
  <c r="G23" i="14" l="1"/>
  <c r="G26" i="14" l="1"/>
</calcChain>
</file>

<file path=xl/sharedStrings.xml><?xml version="1.0" encoding="utf-8"?>
<sst xmlns="http://schemas.openxmlformats.org/spreadsheetml/2006/main" count="50" uniqueCount="36">
  <si>
    <t>ITEM</t>
  </si>
  <si>
    <t>CATMAT</t>
  </si>
  <si>
    <t>UNIDADE</t>
  </si>
  <si>
    <t>V. UNITÁRIO - R$</t>
  </si>
  <si>
    <t>V. TOTAL - R$</t>
  </si>
  <si>
    <t>Unidade</t>
  </si>
  <si>
    <t>TOTAL GERAL (R$)</t>
  </si>
  <si>
    <t>CAMINHÃO E CAÇAMBA</t>
  </si>
  <si>
    <t>BR0001937</t>
  </si>
  <si>
    <r>
      <rPr>
        <b/>
        <sz val="11"/>
        <color rgb="FFFF0000"/>
        <rFont val="Arial"/>
        <family val="2"/>
      </rPr>
      <t>Caminhão Toco</t>
    </r>
    <r>
      <rPr>
        <sz val="11"/>
        <color rgb="FFFF0000"/>
        <rFont val="Arial"/>
        <family val="2"/>
      </rPr>
      <t>, peso bruto total 16000 KG, carga útilmáxima de 10685 KG, disatância entre eixos 4,8M, Potência mínima de 189 CV (inclui cabine e chassi não inclui carroceria)</t>
    </r>
  </si>
  <si>
    <t xml:space="preserve">un </t>
  </si>
  <si>
    <t>BR0075531</t>
  </si>
  <si>
    <r>
      <rPr>
        <b/>
        <sz val="11"/>
        <color rgb="FFFF0000"/>
        <rFont val="Arial"/>
        <family val="2"/>
      </rPr>
      <t>Tanque de Aço Carbono</t>
    </r>
    <r>
      <rPr>
        <sz val="11"/>
        <color rgb="FFFF0000"/>
        <rFont val="Arial"/>
        <family val="2"/>
      </rPr>
      <t xml:space="preserve"> não revestido, para transporte de água com capacidade de 6M³, com bomba centriguga por tomada de força, vazão máxima 75 M³/H (inclui montagem, não inclui caminhão).</t>
    </r>
  </si>
  <si>
    <t>TOTAL</t>
  </si>
  <si>
    <t>QUANTIDADE</t>
  </si>
  <si>
    <t>BR 478143</t>
  </si>
  <si>
    <t>BR 474759</t>
  </si>
  <si>
    <t>BR 478195</t>
  </si>
  <si>
    <t>BR 486483</t>
  </si>
  <si>
    <r>
      <t xml:space="preserve">Retroescavadeira sobre rodas, tração 4x4, motor diesel, novo, ano de fabricação corrente, </t>
    </r>
    <r>
      <rPr>
        <sz val="11"/>
        <rFont val="Arial"/>
        <family val="2"/>
      </rPr>
      <t>cabine fechada ROPS/FOPS com ar condicionado, equipada com motor diesel com potência bruta (nominal) de no mínimo 85 hp ou unidade equivalente, declarado pelo fabricante, capacidade mínima da caçamba carregadeira 0,75 m³ e capacidade mínima da concha de 0,17 m³, peso operacional mínimo de 6.500 kg, com profundidade de escavação mínima de 4,2 metros, certificado EPA Tier III//MAR-I, abastecido com o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</si>
  <si>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t xml:space="preserve">Pá carregadeira sobre rodas, nova, ano de fabricação corrente, </t>
    </r>
    <r>
      <rPr>
        <sz val="11"/>
        <rFont val="Arial"/>
        <family val="2"/>
      </rPr>
      <t>equipada com motor diesel com potência bruta (nominal) de no mínimo 120 hp ou unidade equivalente, declarado pelo fabricante, tração 4x4, caçamba capacidade mínima 1,7 m³, cabine fechada ROPS/FOPS com ar condicionado, peso operacional mínimo de 10.000 kg, certificado EPA Tier III//MAR-I, abastecida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</si>
  <si>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t xml:space="preserve">Trator de esteira equipado com motor diesel com potência bruta (nominal) de no mínimo 115 hp ou unidade equivalente, </t>
    </r>
    <r>
      <rPr>
        <sz val="11"/>
        <rFont val="Arial"/>
        <family val="2"/>
      </rPr>
      <t>declarado pelo fabricante, novo, cabine ROPS/FOPS, ar condicionado, peso operacional mínimo de 13 toneladas, dimensões da lâmina de no mínimo 2,5 m³, profundidade mínima de penetração de 400 mm, RIPPER com no mínimo 3 dentes, certificado EPA Tier III//MAR-I, abastecido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</si>
  <si>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t>BR 466030</t>
  </si>
  <si>
    <r>
      <rPr>
        <b/>
        <sz val="11"/>
        <rFont val="Arial"/>
        <family val="2"/>
      </rPr>
      <t>Motoniveladora, com cabine fechada ROPS/FOPS com ar-condicionado, tração 6x4, nova, ano de fabricação corrente</t>
    </r>
    <r>
      <rPr>
        <sz val="11"/>
        <rFont val="Arial"/>
        <family val="2"/>
      </rPr>
      <t>, equipada com motor diesel com potência bruta (nominal) de no mínimo 140 Hp ou unidade equivalente, declarado pelo fabricante, transmissão mínima 6 velocidades a frente e 3 a ré, peso operacional mínimo de 13.000 kg, lâmina com largura mínima de 3.500 mm, abastecida com tanque de combustível cheio e escarificador traseiro com cinco dentes, certificado EPA Tier III//MAR-I.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</si>
  <si>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rPr>
        <b/>
        <sz val="11"/>
        <rFont val="Arial"/>
        <family val="2"/>
      </rPr>
      <t>Rolo compactador liso com kit multi patas corrugado (misto) para terraplenagem, vibratório de 1 (um) cilindro, ano de fabricação corrente</t>
    </r>
    <r>
      <rPr>
        <sz val="11"/>
        <rFont val="Arial"/>
        <family val="2"/>
      </rPr>
      <t>, equipado com motor diesel com potência bruta (nominal) de no mínimo 74 hp ou unidade equivalente, declarado pelo fabricante, peso operacional mínimo de 7100 kg, largura mínima 73 do cilindro de 1650 mm, cabine ROPS, com ar condicionado, certificado EPA Tier III//MAR-I, abastecido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</si>
  <si>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t>BR 478787</t>
  </si>
  <si>
    <r>
      <t xml:space="preserve">Escavadeira Hidráulica sobre esteiras, ano de fabricação corrente, </t>
    </r>
    <r>
      <rPr>
        <sz val="11"/>
        <rFont val="Arial"/>
        <family val="2"/>
      </rPr>
      <t>com cabine fechada Rops/Fops, ar-condicionado, equipada com motor diesel com potência bruta (nominal) de no mínimo 140 hp ou unidade equivalente, declarado pelo fabricante, capacidade volumétrica da caçamba mínima de 0,9 m³, peso operacional mínimo de 20.000 kg, certificado EPA Tier III//MAR-I, profundidade de escavação mínima de 5,8 m, abastecida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</si>
  <si>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t xml:space="preserve">(COTA DE ATE 12% - Exclusivo para ME e EPP): Retroescavadeira sobre rodas, tração 4x4, motor diesel, novo, ano de fabricação corrente, </t>
    </r>
    <r>
      <rPr>
        <sz val="11"/>
        <rFont val="Arial"/>
        <family val="2"/>
      </rPr>
      <t>cabine fechada ROPS/FOPS com ar condicionado, equipada com motor diesel com potência bruta (nominal) de no mínimo 85 hp ou unidade equivalente, declarado pelo fabricante, capacidade mínima da caçamba carregadeira 0,75 m³ e capacidade mínima da concha de 0,17 m³, peso operacional mínimo de 6.500 kg, com profundidade de escavação mínima de 4,2 metros, certificado EPA Tier III//MAR-I, abastecido com o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</si>
  <si>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t xml:space="preserve">(COTA DE ATE 12% - Exclusivo para ME e EPP): Pá carregadeira sobre rodas, nova, ano de fabricação corrente, </t>
    </r>
    <r>
      <rPr>
        <sz val="11"/>
        <rFont val="Arial"/>
        <family val="2"/>
      </rPr>
      <t>equipada com motor diesel com potência bruta (nominal) de no mínimo 120 hp ou unidade equivalente, declarado pelo fabricante, tração 4x4, caçamba capacidade mínima 1,7 m³, cabine fechada ROPS/FOPS com ar condicionado, peso operacional mínimo de 10.000 kg, certificado EPA Tier III//MAR-I, abastecida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</si>
  <si>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rPr>
        <b/>
        <sz val="11"/>
        <rFont val="Arial"/>
        <family val="2"/>
      </rPr>
      <t>(COTA DE ATE 12% - Exclusivo para ME e EPP): Motoniveladora, com cabine fechada ROPS/FOPS com ar-condicionado, tração 6x4, nova, ano de fabricação corrente</t>
    </r>
    <r>
      <rPr>
        <sz val="11"/>
        <rFont val="Arial"/>
        <family val="2"/>
      </rPr>
      <t>, equipada com motor diesel com potência bruta (nominal) de no mínimo 140 Hp ou unidade equivalente, declarado pelo fabricante, transmissão mínima 6 velocidades a frente e 3 a ré, peso operacional mínimo de 13.000 kg, lâmina com largura mínima de 3.500 mm, abastecida com tanque de combustível cheio e escarificador traseiro com cinco dentes, certificado EPA Tier III//MAR-I.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</si>
  <si>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r>
      <rPr>
        <b/>
        <sz val="11"/>
        <rFont val="Arial"/>
        <family val="2"/>
      </rPr>
      <t>(COTA DE ATE 12% - Exclusivo para ME e EPP):Rolo compactador liso com kit multi patas corrugado (misto) para terraplenagem, vibratório de 1 (um) cilindro, ano de fabricação corrente</t>
    </r>
    <r>
      <rPr>
        <sz val="11"/>
        <rFont val="Arial"/>
        <family val="2"/>
      </rPr>
      <t>, equipado com motor diesel com potência bruta (nominal) de no mínimo 74 hp ou unidade equivalente, declarado pelo fabricante, peso operacional mínimo de 7100 kg, largura mínima 73 do cilindro de 1650 mm, cabine ROPS, com ar condicionado, certificado EPA Tier III//MAR-I, abastecido com tanque de combustível cheio. Garantia mínima de 12 meses com todos os equipamentos e acessórios exigidos pelo Código Brasileiro de Trânsito. A marca ofertada deverá possuir Assistência Técnica Autorizada no estado de entrega da máquina. Logomarca da Codevasf em local visível, conforme termo de referência. Deverá ser realizada entrega técnica.</t>
    </r>
  </si>
  <si>
    <t>MÁQUINAS PESADAS - PROCESSO Nº 59520.000987/2023-31-e</t>
  </si>
  <si>
    <t>Ministério da Integração e do Desenvolvimento Regional - MIDR
Companhia  de  Desenvolvimento  dos  Vales  do  São  Francisco e do Parnaíba
2ª SUPERINTENDÊNCIA REGIONAL</t>
  </si>
  <si>
    <t>PLANILHA DE QUANTIDADES, PREÇOS ORÇADOS E ESPECIFICAÇÕES TÉCNICAS</t>
  </si>
  <si>
    <t>INTERVALO MÍNIMO DE LANCES</t>
  </si>
  <si>
    <r>
      <rPr>
        <b/>
        <sz val="11"/>
        <color theme="1"/>
        <rFont val="Arial"/>
        <family val="2"/>
      </rPr>
      <t>Observação:</t>
    </r>
    <r>
      <rPr>
        <sz val="11"/>
        <color theme="1"/>
        <rFont val="Arial"/>
        <family val="2"/>
      </rPr>
      <t xml:space="preserve"> foi adotado um intervalo mínimo de lances de </t>
    </r>
    <r>
      <rPr>
        <b/>
        <i/>
        <sz val="11"/>
        <color theme="1"/>
        <rFont val="Arial"/>
        <family val="2"/>
      </rPr>
      <t>R$ 100,00</t>
    </r>
    <r>
      <rPr>
        <sz val="11"/>
        <color theme="1"/>
        <rFont val="Arial"/>
        <family val="2"/>
      </rPr>
      <t xml:space="preserve"> (cem reais) porque trata-se de um valor inferior a </t>
    </r>
    <r>
      <rPr>
        <b/>
        <sz val="11"/>
        <color theme="1"/>
        <rFont val="Arial"/>
        <family val="2"/>
      </rPr>
      <t>0,5%</t>
    </r>
    <r>
      <rPr>
        <sz val="11"/>
        <color theme="1"/>
        <rFont val="Arial"/>
        <family val="2"/>
      </rPr>
      <t xml:space="preserve"> (meio por cento) do valor unitário de todos os itens a serem licitados e considerando-se que não há normativa na Codevasf que trate sobre o intervalo mínimo de lances para Pregões Eletrônicos - Sistemas de Registros de Preços (PE/SRP), e por entender que nada impede que seja dado um desconto maior pelas licitantes.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</si>
</sst>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dd/mm/yy;@"/>
    <numFmt numFmtId="165" formatCode="_(* #,##0.00_);_(* \(#,##0.00\);_(* &quot;-&quot;??_);_(@_)"/>
    <numFmt numFmtId="166" formatCode="_(&quot;R$ &quot;* #,##0.00_);_(&quot;R$ &quot;* \(#,##0.00\);_(&quot;R$ &quot;* &quot;-&quot;??_);_(@_)"/>
  </numFmts>
  <fonts count="27">
    <font>
      <sz val="10"/>
      <name val="Arial"/>
      <charset val="134"/>
    </font>
    <font>
      <sz val="11"/>
      <color theme="1"/>
      <name val="Calibri"/>
      <family val="2"/>
      <scheme val="minor"/>
    </font>
    <font>
      <sz val="10"/>
      <color rgb="FFFF0000"/>
      <name val="Arial"/>
      <family val="2"/>
    </font>
    <font>
      <b/>
      <sz val="14"/>
      <name val="Arial"/>
      <family val="2"/>
    </font>
    <font>
      <b/>
      <sz val="11"/>
      <name val="Arial"/>
      <family val="2"/>
    </font>
    <font>
      <b/>
      <sz val="10"/>
      <name val="Arial"/>
      <family val="2"/>
    </font>
    <font>
      <b/>
      <sz val="16"/>
      <name val="Arial"/>
      <family val="2"/>
    </font>
    <font>
      <sz val="11"/>
      <name val="Arial"/>
      <family val="2"/>
    </font>
    <font>
      <b/>
      <sz val="18"/>
      <color rgb="FFFF0000"/>
      <name val="Arial"/>
      <family val="2"/>
    </font>
    <font>
      <b/>
      <sz val="16"/>
      <color rgb="FFFF0000"/>
      <name val="Arial"/>
      <family val="2"/>
    </font>
    <font>
      <b/>
      <sz val="11"/>
      <color rgb="FFFF0000"/>
      <name val="Arial"/>
      <family val="2"/>
    </font>
    <font>
      <sz val="11"/>
      <color rgb="FFFF0000"/>
      <name val="Arial"/>
      <family val="2"/>
    </font>
    <font>
      <b/>
      <sz val="10"/>
      <color rgb="FFFF0000"/>
      <name val="Arial"/>
      <family val="2"/>
    </font>
    <font>
      <b/>
      <sz val="12"/>
      <color rgb="FFFF0000"/>
      <name val="Arial"/>
      <family val="2"/>
    </font>
    <font>
      <sz val="12"/>
      <color rgb="FFFF0000"/>
      <name val="Arial"/>
      <family val="2"/>
    </font>
    <font>
      <sz val="11"/>
      <color indexed="8"/>
      <name val="Calibri"/>
      <family val="2"/>
    </font>
    <font>
      <sz val="11"/>
      <color theme="1"/>
      <name val="Calibri"/>
      <family val="2"/>
      <scheme val="minor"/>
    </font>
    <font>
      <sz val="10"/>
      <name val="Arial"/>
      <family val="2"/>
    </font>
    <font>
      <b/>
      <sz val="11"/>
      <color rgb="FFFFFF00"/>
      <name val="Arial"/>
      <family val="2"/>
    </font>
    <font>
      <b/>
      <sz val="10"/>
      <color rgb="FFFFFF00"/>
      <name val="Arial"/>
      <family val="2"/>
    </font>
    <font>
      <b/>
      <sz val="14"/>
      <color rgb="FFFFFF00"/>
      <name val="Arial"/>
      <family val="2"/>
    </font>
    <font>
      <sz val="11"/>
      <color theme="1"/>
      <name val="Arial"/>
      <family val="2"/>
    </font>
    <font>
      <b/>
      <sz val="11"/>
      <color theme="1"/>
      <name val="Arial"/>
      <family val="2"/>
    </font>
    <font>
      <b/>
      <i/>
      <sz val="11"/>
      <color theme="1"/>
      <name val="Arial"/>
      <family val="2"/>
    </font>
    <font>
      <sz val="16"/>
      <color theme="1"/>
      <name val="Calibri"/>
      <family val="2"/>
      <scheme val="minor"/>
    </font>
    <font>
      <b/>
      <sz val="16"/>
      <color theme="1"/>
      <name val="Calibri"/>
      <family val="2"/>
      <scheme val="minor"/>
    </font>
    <font>
      <sz val="14"/>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rgb="FF006600"/>
        <bgColor indexed="64"/>
      </patternFill>
    </fill>
  </fills>
  <borders count="20">
    <border>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top/>
      <bottom style="medium">
        <color auto="1"/>
      </bottom>
      <diagonal/>
    </border>
    <border>
      <left/>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bottom style="thin">
        <color auto="1"/>
      </bottom>
      <diagonal/>
    </border>
    <border>
      <left/>
      <right/>
      <top/>
      <bottom style="thin">
        <color auto="1"/>
      </bottom>
      <diagonal/>
    </border>
  </borders>
  <cellStyleXfs count="32">
    <xf numFmtId="0" fontId="0" fillId="0" borderId="0"/>
    <xf numFmtId="43" fontId="17" fillId="0" borderId="0" applyFont="0" applyFill="0" applyBorder="0" applyAlignment="0" applyProtection="0"/>
    <xf numFmtId="44" fontId="17" fillId="0" borderId="0" applyFont="0" applyFill="0" applyBorder="0" applyAlignment="0" applyProtection="0"/>
    <xf numFmtId="0" fontId="15" fillId="0" borderId="0"/>
    <xf numFmtId="164" fontId="17" fillId="0" borderId="0" applyFill="0" applyBorder="0" applyAlignment="0" applyProtection="0"/>
    <xf numFmtId="0" fontId="17" fillId="0" borderId="0"/>
    <xf numFmtId="166" fontId="17" fillId="0" borderId="0" applyFont="0" applyFill="0" applyBorder="0" applyAlignment="0" applyProtection="0"/>
    <xf numFmtId="166" fontId="17" fillId="0" borderId="0" applyFill="0" applyBorder="0" applyAlignment="0" applyProtection="0"/>
    <xf numFmtId="165" fontId="17" fillId="0" borderId="0" applyFont="0" applyFill="0" applyBorder="0" applyAlignment="0" applyProtection="0"/>
    <xf numFmtId="43" fontId="17" fillId="0" borderId="0" applyFont="0" applyFill="0" applyBorder="0" applyAlignment="0" applyProtection="0"/>
    <xf numFmtId="0" fontId="17" fillId="0" borderId="0"/>
    <xf numFmtId="0" fontId="17" fillId="0" borderId="0"/>
    <xf numFmtId="0" fontId="16" fillId="0" borderId="0"/>
    <xf numFmtId="165" fontId="17" fillId="0" borderId="0" applyFont="0" applyFill="0" applyBorder="0" applyAlignment="0" applyProtection="0"/>
    <xf numFmtId="164" fontId="17" fillId="0" borderId="0" applyFill="0" applyBorder="0" applyAlignment="0" applyProtection="0"/>
    <xf numFmtId="164" fontId="17" fillId="0" borderId="0" applyFill="0" applyBorder="0" applyAlignment="0" applyProtection="0"/>
    <xf numFmtId="164" fontId="17" fillId="0" borderId="0" applyFill="0" applyBorder="0" applyAlignment="0" applyProtection="0"/>
    <xf numFmtId="165" fontId="17" fillId="0" borderId="0" applyFont="0" applyFill="0" applyBorder="0" applyAlignment="0" applyProtection="0"/>
    <xf numFmtId="43" fontId="17" fillId="0" borderId="0" applyFont="0" applyFill="0" applyBorder="0" applyAlignment="0" applyProtection="0"/>
    <xf numFmtId="44"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1" fillId="0" borderId="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4"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1" fillId="0" borderId="0"/>
    <xf numFmtId="43" fontId="17" fillId="0" borderId="0" applyFont="0" applyFill="0" applyBorder="0" applyAlignment="0" applyProtection="0"/>
    <xf numFmtId="43" fontId="17" fillId="0" borderId="0" applyFont="0" applyFill="0" applyBorder="0" applyAlignment="0" applyProtection="0"/>
  </cellStyleXfs>
  <cellXfs count="71">
    <xf numFmtId="0" fontId="0" fillId="0" borderId="0" xfId="0"/>
    <xf numFmtId="0" fontId="6" fillId="0" borderId="3" xfId="0" applyFont="1" applyBorder="1" applyAlignment="1">
      <alignment horizontal="center" vertical="center"/>
    </xf>
    <xf numFmtId="0" fontId="4" fillId="0" borderId="3" xfId="0" applyFont="1" applyBorder="1" applyAlignment="1">
      <alignment horizontal="left" vertical="center" wrapText="1"/>
    </xf>
    <xf numFmtId="0" fontId="7" fillId="2" borderId="3" xfId="0" applyFont="1" applyFill="1" applyBorder="1" applyAlignment="1">
      <alignment horizontal="center" vertical="center"/>
    </xf>
    <xf numFmtId="44" fontId="5" fillId="0" borderId="3" xfId="2" applyFont="1" applyFill="1" applyBorder="1" applyAlignment="1" applyProtection="1">
      <alignment vertical="center"/>
    </xf>
    <xf numFmtId="0" fontId="7" fillId="0" borderId="3" xfId="0" applyFont="1" applyBorder="1" applyAlignment="1">
      <alignment horizontal="center" vertical="center"/>
    </xf>
    <xf numFmtId="0" fontId="9" fillId="0" borderId="6" xfId="0" applyFont="1" applyBorder="1" applyAlignment="1">
      <alignment horizontal="center" vertical="center"/>
    </xf>
    <xf numFmtId="0" fontId="2" fillId="0" borderId="7" xfId="0" applyFont="1" applyBorder="1" applyAlignment="1">
      <alignment horizontal="center" vertical="center"/>
    </xf>
    <xf numFmtId="0" fontId="10" fillId="0" borderId="7" xfId="0" applyFont="1" applyBorder="1" applyAlignment="1">
      <alignment horizontal="left" vertical="center" wrapText="1"/>
    </xf>
    <xf numFmtId="0" fontId="2" fillId="0" borderId="8" xfId="0" applyFont="1" applyBorder="1" applyAlignment="1">
      <alignment horizontal="center" vertical="center"/>
    </xf>
    <xf numFmtId="0" fontId="11" fillId="0" borderId="7" xfId="0" applyFont="1" applyBorder="1" applyAlignment="1">
      <alignment horizontal="center" vertical="center"/>
    </xf>
    <xf numFmtId="43" fontId="2" fillId="0" borderId="7" xfId="1" applyFont="1" applyBorder="1" applyAlignment="1">
      <alignment vertical="center"/>
    </xf>
    <xf numFmtId="44" fontId="12" fillId="0" borderId="9" xfId="2" applyFont="1" applyFill="1" applyBorder="1" applyAlignment="1" applyProtection="1">
      <alignment vertical="center"/>
    </xf>
    <xf numFmtId="0" fontId="9" fillId="0" borderId="10" xfId="0" applyFont="1" applyBorder="1" applyAlignment="1">
      <alignment horizontal="center" vertical="center"/>
    </xf>
    <xf numFmtId="0" fontId="2" fillId="0" borderId="11" xfId="0" applyFont="1" applyBorder="1" applyAlignment="1">
      <alignment horizontal="center" vertical="center"/>
    </xf>
    <xf numFmtId="0" fontId="10" fillId="0" borderId="11" xfId="0" applyFont="1" applyBorder="1" applyAlignment="1">
      <alignment vertical="center" wrapText="1"/>
    </xf>
    <xf numFmtId="0" fontId="11" fillId="0" borderId="11" xfId="0" applyFont="1" applyBorder="1" applyAlignment="1">
      <alignment horizontal="center" vertical="center"/>
    </xf>
    <xf numFmtId="43" fontId="2" fillId="0" borderId="11" xfId="1" applyFont="1" applyBorder="1" applyAlignment="1">
      <alignment vertical="center"/>
    </xf>
    <xf numFmtId="44" fontId="12" fillId="0" borderId="12" xfId="2" applyFont="1" applyFill="1" applyBorder="1" applyAlignment="1" applyProtection="1">
      <alignment vertical="center"/>
    </xf>
    <xf numFmtId="49" fontId="11" fillId="0" borderId="13" xfId="0" applyNumberFormat="1" applyFont="1" applyBorder="1" applyAlignment="1">
      <alignment horizontal="center" vertical="center"/>
    </xf>
    <xf numFmtId="0" fontId="2" fillId="0" borderId="14" xfId="0" applyFont="1" applyBorder="1" applyAlignment="1">
      <alignment horizontal="center" vertical="center"/>
    </xf>
    <xf numFmtId="0" fontId="12" fillId="0" borderId="14" xfId="0" applyFont="1" applyBorder="1" applyAlignment="1">
      <alignment horizontal="left" vertical="center" wrapText="1"/>
    </xf>
    <xf numFmtId="4" fontId="12" fillId="4" borderId="2" xfId="9" applyNumberFormat="1" applyFont="1" applyFill="1" applyBorder="1" applyAlignment="1" applyProtection="1">
      <alignment vertical="center"/>
    </xf>
    <xf numFmtId="44" fontId="20" fillId="5" borderId="3" xfId="2" applyFont="1" applyFill="1" applyBorder="1" applyAlignment="1" applyProtection="1">
      <alignment vertical="center"/>
    </xf>
    <xf numFmtId="0" fontId="13" fillId="0" borderId="14" xfId="0" applyFont="1" applyBorder="1" applyAlignment="1">
      <alignment horizontal="right" vertical="center"/>
    </xf>
    <xf numFmtId="0" fontId="0" fillId="0" borderId="0" xfId="0" applyAlignment="1">
      <alignment vertical="center"/>
    </xf>
    <xf numFmtId="49" fontId="0" fillId="0" borderId="0" xfId="0" applyNumberFormat="1" applyAlignment="1">
      <alignment vertical="center"/>
    </xf>
    <xf numFmtId="49" fontId="0" fillId="0" borderId="0" xfId="0" applyNumberFormat="1" applyAlignment="1">
      <alignment vertical="center" wrapText="1"/>
    </xf>
    <xf numFmtId="0" fontId="2" fillId="0" borderId="0" xfId="0" applyFont="1" applyAlignment="1">
      <alignment vertical="center"/>
    </xf>
    <xf numFmtId="49" fontId="2" fillId="0" borderId="0" xfId="0" applyNumberFormat="1" applyFont="1" applyAlignment="1">
      <alignment vertical="center"/>
    </xf>
    <xf numFmtId="0" fontId="14" fillId="0" borderId="15" xfId="0" applyFont="1" applyBorder="1" applyAlignment="1">
      <alignment vertical="center"/>
    </xf>
    <xf numFmtId="0" fontId="14" fillId="0" borderId="16" xfId="0" applyFont="1" applyBorder="1" applyAlignment="1">
      <alignment vertical="center"/>
    </xf>
    <xf numFmtId="0" fontId="13" fillId="0" borderId="16" xfId="0" applyFont="1" applyBorder="1" applyAlignment="1">
      <alignment vertical="center"/>
    </xf>
    <xf numFmtId="44" fontId="13" fillId="0" borderId="17" xfId="2" applyFont="1" applyBorder="1" applyAlignment="1">
      <alignment vertical="center"/>
    </xf>
    <xf numFmtId="49" fontId="18" fillId="5" borderId="3" xfId="0" applyNumberFormat="1" applyFont="1" applyFill="1" applyBorder="1" applyAlignment="1">
      <alignment horizontal="center" vertical="center"/>
    </xf>
    <xf numFmtId="0" fontId="19" fillId="5" borderId="3" xfId="0" applyFont="1" applyFill="1" applyBorder="1" applyAlignment="1">
      <alignment horizontal="center" vertical="center"/>
    </xf>
    <xf numFmtId="0" fontId="19" fillId="5" borderId="3" xfId="0" applyFont="1" applyFill="1" applyBorder="1" applyAlignment="1">
      <alignment horizontal="left" vertical="center" wrapText="1"/>
    </xf>
    <xf numFmtId="4" fontId="19" fillId="5" borderId="3" xfId="9" applyNumberFormat="1" applyFont="1" applyFill="1" applyBorder="1" applyAlignment="1" applyProtection="1">
      <alignment horizontal="center" vertical="center"/>
    </xf>
    <xf numFmtId="0" fontId="17" fillId="0" borderId="3" xfId="0" applyFont="1" applyBorder="1" applyAlignment="1">
      <alignment horizontal="center" vertical="center"/>
    </xf>
    <xf numFmtId="0" fontId="7" fillId="0" borderId="3" xfId="0" applyFont="1" applyBorder="1" applyAlignment="1">
      <alignment horizontal="left" vertical="center" wrapText="1"/>
    </xf>
    <xf numFmtId="4" fontId="17" fillId="0" borderId="0" xfId="0" applyNumberFormat="1" applyFont="1" applyAlignment="1">
      <alignment horizontal="center" vertical="center"/>
    </xf>
    <xf numFmtId="49" fontId="17" fillId="0" borderId="0" xfId="0" applyNumberFormat="1" applyFont="1" applyAlignment="1">
      <alignment horizontal="center" vertical="center"/>
    </xf>
    <xf numFmtId="4" fontId="17" fillId="0" borderId="0" xfId="0" applyNumberFormat="1" applyFont="1" applyAlignment="1">
      <alignment vertical="center"/>
    </xf>
    <xf numFmtId="0" fontId="17" fillId="0" borderId="0" xfId="0" applyFont="1" applyAlignment="1">
      <alignment vertical="center"/>
    </xf>
    <xf numFmtId="0" fontId="17" fillId="0" borderId="0" xfId="0" applyFont="1" applyAlignment="1">
      <alignment horizontal="center" vertical="center"/>
    </xf>
    <xf numFmtId="44" fontId="12" fillId="2" borderId="3" xfId="2" applyFont="1" applyFill="1" applyBorder="1" applyAlignment="1">
      <alignment horizontal="right" vertical="center"/>
    </xf>
    <xf numFmtId="44" fontId="12" fillId="0" borderId="3" xfId="2" applyFont="1" applyFill="1" applyBorder="1" applyAlignment="1">
      <alignment vertical="center"/>
    </xf>
    <xf numFmtId="0" fontId="7" fillId="0" borderId="0" xfId="0" applyFont="1" applyAlignment="1">
      <alignment horizontal="center" vertical="center" wrapText="1"/>
    </xf>
    <xf numFmtId="0" fontId="3" fillId="0" borderId="19" xfId="0" applyFont="1" applyBorder="1" applyAlignment="1">
      <alignment horizontal="center" vertical="center"/>
    </xf>
    <xf numFmtId="0" fontId="20" fillId="5" borderId="3" xfId="0" applyFont="1" applyFill="1" applyBorder="1" applyAlignment="1">
      <alignment horizontal="center" vertical="center"/>
    </xf>
    <xf numFmtId="0" fontId="25" fillId="0" borderId="0" xfId="0" applyFont="1" applyAlignment="1">
      <alignment horizontal="center" vertical="center"/>
    </xf>
    <xf numFmtId="0" fontId="26" fillId="0" borderId="0" xfId="0" applyFont="1" applyAlignment="1">
      <alignment horizontal="center" vertical="center"/>
    </xf>
    <xf numFmtId="44" fontId="5" fillId="0" borderId="3" xfId="19" applyFont="1" applyFill="1" applyBorder="1" applyAlignment="1" applyProtection="1">
      <alignment vertical="center"/>
    </xf>
    <xf numFmtId="44" fontId="20" fillId="5" borderId="3" xfId="19" applyFont="1" applyFill="1" applyBorder="1" applyAlignment="1" applyProtection="1">
      <alignment vertical="center"/>
    </xf>
    <xf numFmtId="0" fontId="8" fillId="3" borderId="0" xfId="0" applyFont="1" applyFill="1" applyAlignment="1">
      <alignment horizontal="center" vertical="center"/>
    </xf>
    <xf numFmtId="44" fontId="12" fillId="0" borderId="0" xfId="19" applyFont="1" applyFill="1" applyBorder="1" applyAlignment="1" applyProtection="1">
      <alignment vertical="center"/>
    </xf>
    <xf numFmtId="4" fontId="12" fillId="4" borderId="0" xfId="21" applyNumberFormat="1" applyFont="1" applyFill="1" applyBorder="1" applyAlignment="1" applyProtection="1">
      <alignment vertical="center"/>
    </xf>
    <xf numFmtId="0" fontId="0" fillId="2" borderId="0" xfId="0" applyFill="1" applyAlignment="1">
      <alignment vertical="center"/>
    </xf>
    <xf numFmtId="0" fontId="21" fillId="2" borderId="0" xfId="0" applyFont="1" applyFill="1" applyAlignment="1">
      <alignment horizontal="left" vertical="top" wrapText="1"/>
    </xf>
    <xf numFmtId="0" fontId="24" fillId="2" borderId="0" xfId="0" applyFont="1" applyFill="1" applyAlignment="1">
      <alignment horizontal="center" vertical="center"/>
    </xf>
    <xf numFmtId="0" fontId="21" fillId="2" borderId="0" xfId="0" applyFont="1" applyFill="1" applyAlignment="1">
      <alignment horizontal="left" vertical="top" wrapText="1"/>
    </xf>
    <xf numFmtId="0" fontId="13" fillId="0" borderId="14" xfId="0" applyFont="1" applyBorder="1" applyAlignment="1">
      <alignment horizontal="right" vertical="center"/>
    </xf>
    <xf numFmtId="0" fontId="7" fillId="0" borderId="0" xfId="0" applyFont="1" applyAlignment="1">
      <alignment horizontal="center" vertical="center" wrapText="1"/>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0" fillId="0" borderId="0" xfId="0" applyAlignment="1">
      <alignment horizontal="center" vertical="center"/>
    </xf>
    <xf numFmtId="0" fontId="20" fillId="5" borderId="3"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5" xfId="0" applyFont="1" applyFill="1" applyBorder="1" applyAlignment="1">
      <alignment horizontal="center" vertical="center"/>
    </xf>
    <xf numFmtId="4" fontId="19" fillId="5" borderId="3" xfId="21" applyNumberFormat="1" applyFont="1" applyFill="1" applyBorder="1" applyAlignment="1" applyProtection="1">
      <alignment horizontal="center" vertical="center" wrapText="1"/>
    </xf>
  </cellXfs>
  <cellStyles count="32">
    <cellStyle name="Moeda" xfId="2" builtinId="4"/>
    <cellStyle name="Moeda 2" xfId="6" xr:uid="{00000000-0005-0000-0000-000001000000}"/>
    <cellStyle name="Moeda 3" xfId="7" xr:uid="{00000000-0005-0000-0000-000002000000}"/>
    <cellStyle name="Moeda 4" xfId="26" xr:uid="{755C47EB-E0E5-43FB-9695-6EAF1E7454BA}"/>
    <cellStyle name="Moeda 5" xfId="19" xr:uid="{14B8D0B5-B142-427D-A39E-868C71911A4A}"/>
    <cellStyle name="Normal" xfId="0" builtinId="0"/>
    <cellStyle name="Normal 2" xfId="3" xr:uid="{00000000-0005-0000-0000-000004000000}"/>
    <cellStyle name="Normal 2 2" xfId="10" xr:uid="{00000000-0005-0000-0000-000005000000}"/>
    <cellStyle name="Normal 2 3" xfId="5" xr:uid="{00000000-0005-0000-0000-000006000000}"/>
    <cellStyle name="Normal 3" xfId="11" xr:uid="{00000000-0005-0000-0000-000007000000}"/>
    <cellStyle name="Normal 4" xfId="12" xr:uid="{00000000-0005-0000-0000-000008000000}"/>
    <cellStyle name="Normal 4 2" xfId="29" xr:uid="{BA9248CA-4463-498E-B9A2-E05F1531A975}"/>
    <cellStyle name="Normal 4 3" xfId="22" xr:uid="{7737E68F-396E-4EBA-B703-978AFD0191FF}"/>
    <cellStyle name="Separador de milhares 2" xfId="9" xr:uid="{00000000-0005-0000-0000-00000A000000}"/>
    <cellStyle name="Separador de milhares 2 2" xfId="8" xr:uid="{00000000-0005-0000-0000-00000B000000}"/>
    <cellStyle name="Separador de milhares 2 2 2" xfId="27" xr:uid="{63B73FD4-E1D8-4919-A51F-ABF2CBD08635}"/>
    <cellStyle name="Separador de milhares 2 2 3" xfId="20" xr:uid="{26297633-E010-4F9D-B57A-27261CC2D2D3}"/>
    <cellStyle name="Separador de milhares 2 3" xfId="28" xr:uid="{3FBB6311-811F-4929-A01B-A37F3A681959}"/>
    <cellStyle name="Separador de milhares 2 4" xfId="21" xr:uid="{6B183271-1B23-4D7F-A13D-149EAA4B8DC6}"/>
    <cellStyle name="Separador de milhares 3" xfId="4" xr:uid="{00000000-0005-0000-0000-00000C000000}"/>
    <cellStyle name="Separador de milhares 4" xfId="13" xr:uid="{00000000-0005-0000-0000-00000D000000}"/>
    <cellStyle name="Separador de milhares 4 2" xfId="30" xr:uid="{6D10D99E-D8CD-40CF-BC50-40A738B41B19}"/>
    <cellStyle name="Separador de milhares 4 3" xfId="23" xr:uid="{F0D555A4-06B6-42E4-A47E-DA92AC4B9EC3}"/>
    <cellStyle name="Separador de milhares 5" xfId="14" xr:uid="{00000000-0005-0000-0000-00000E000000}"/>
    <cellStyle name="Separador de milhares 6" xfId="15" xr:uid="{00000000-0005-0000-0000-00000F000000}"/>
    <cellStyle name="Separador de milhares 7" xfId="16" xr:uid="{00000000-0005-0000-0000-000010000000}"/>
    <cellStyle name="Vírgula" xfId="1" builtinId="3"/>
    <cellStyle name="Vírgula 2" xfId="17" xr:uid="{00000000-0005-0000-0000-000011000000}"/>
    <cellStyle name="Vírgula 2 2" xfId="31" xr:uid="{D78E3FC5-4502-4209-A8AB-84BBA853001F}"/>
    <cellStyle name="Vírgula 2 3" xfId="24" xr:uid="{C80EE92C-E6EA-4FC1-8B69-B0228939BB49}"/>
    <cellStyle name="Vírgula 3" xfId="25" xr:uid="{F0C13B0F-F205-41BA-BE01-A29AA77A5D42}"/>
    <cellStyle name="Vírgula 4" xfId="18" xr:uid="{1CA4A643-2C07-473B-BB48-AE3E87414A65}"/>
  </cellStyles>
  <dxfs count="0"/>
  <tableStyles count="0" defaultTableStyle="TableStyleMedium9" defaultPivotStyle="PivotStyleLight16"/>
  <colors>
    <mruColors>
      <color rgb="FFFFFF00"/>
      <color rgb="FFFF000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9525</xdr:colOff>
          <xdr:row>0</xdr:row>
          <xdr:rowOff>9525</xdr:rowOff>
        </xdr:from>
        <xdr:to>
          <xdr:col>2</xdr:col>
          <xdr:colOff>657225</xdr:colOff>
          <xdr:row>3</xdr:row>
          <xdr:rowOff>19050</xdr:rowOff>
        </xdr:to>
        <xdr:sp macro="" textlink="">
          <xdr:nvSpPr>
            <xdr:cNvPr id="18433" name="Object 1" hidden="1">
              <a:extLst>
                <a:ext uri="{63B3BB69-23CF-44E3-9099-C40C66FF867C}">
                  <a14:compatExt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sp>
        <xdr:clientData/>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7"/>
  <sheetViews>
    <sheetView showGridLines="0" tabSelected="1" view="pageBreakPreview" zoomScale="70" zoomScaleNormal="70" zoomScaleSheetLayoutView="70" workbookViewId="0">
      <selection activeCell="F17" sqref="F17"/>
    </sheetView>
  </sheetViews>
  <sheetFormatPr defaultColWidth="9.140625" defaultRowHeight="12.75"/>
  <cols>
    <col min="1" max="1" width="8" style="25" customWidth="1"/>
    <col min="2" max="2" width="13.42578125" style="25" customWidth="1"/>
    <col min="3" max="3" width="160.28515625" style="25" customWidth="1"/>
    <col min="4" max="4" width="10.42578125" style="25" customWidth="1"/>
    <col min="5" max="5" width="16.5703125" style="25" customWidth="1"/>
    <col min="6" max="6" width="20" style="25" customWidth="1"/>
    <col min="7" max="7" width="27.42578125" style="25" customWidth="1"/>
    <col min="8" max="8" width="18" style="25" customWidth="1"/>
    <col min="9" max="9" width="24" style="26" customWidth="1"/>
    <col min="10" max="10" width="16.28515625" style="25" customWidth="1"/>
    <col min="11" max="11" width="11.140625" style="25" customWidth="1"/>
    <col min="12" max="16384" width="9.140625" style="25"/>
  </cols>
  <sheetData>
    <row r="1" spans="1:11" ht="14.25" customHeight="1">
      <c r="A1" s="62" t="s">
        <v>32</v>
      </c>
      <c r="B1" s="62"/>
      <c r="C1" s="62"/>
      <c r="D1" s="62"/>
      <c r="E1" s="62"/>
      <c r="F1" s="62"/>
      <c r="G1" s="62"/>
      <c r="H1" s="47"/>
    </row>
    <row r="2" spans="1:11" ht="14.25" customHeight="1">
      <c r="A2" s="62"/>
      <c r="B2" s="62"/>
      <c r="C2" s="62"/>
      <c r="D2" s="62"/>
      <c r="E2" s="62"/>
      <c r="F2" s="62"/>
      <c r="G2" s="62"/>
      <c r="H2" s="47"/>
      <c r="I2" s="27"/>
    </row>
    <row r="3" spans="1:11" ht="14.25" customHeight="1">
      <c r="A3" s="62"/>
      <c r="B3" s="62"/>
      <c r="C3" s="62"/>
      <c r="D3" s="62"/>
      <c r="E3" s="62"/>
      <c r="F3" s="62"/>
      <c r="G3" s="62"/>
      <c r="H3" s="47"/>
    </row>
    <row r="4" spans="1:11" ht="3.75" customHeight="1">
      <c r="H4"/>
    </row>
    <row r="5" spans="1:11" ht="23.25" customHeight="1">
      <c r="A5" s="63" t="s">
        <v>33</v>
      </c>
      <c r="B5" s="64"/>
      <c r="C5" s="64"/>
      <c r="D5" s="64"/>
      <c r="E5" s="64"/>
      <c r="F5" s="64"/>
      <c r="G5" s="64"/>
      <c r="H5" s="48"/>
    </row>
    <row r="6" spans="1:11" ht="22.5" customHeight="1">
      <c r="A6" s="34" t="s">
        <v>0</v>
      </c>
      <c r="B6" s="35" t="s">
        <v>1</v>
      </c>
      <c r="C6" s="36"/>
      <c r="D6" s="37" t="s">
        <v>2</v>
      </c>
      <c r="E6" s="37" t="s">
        <v>14</v>
      </c>
      <c r="F6" s="37" t="s">
        <v>3</v>
      </c>
      <c r="G6" s="37" t="s">
        <v>4</v>
      </c>
      <c r="H6" s="70" t="s">
        <v>34</v>
      </c>
    </row>
    <row r="7" spans="1:11" ht="28.5" customHeight="1">
      <c r="A7" s="66" t="s">
        <v>31</v>
      </c>
      <c r="B7" s="66"/>
      <c r="C7" s="66"/>
      <c r="D7" s="66"/>
      <c r="E7" s="66"/>
      <c r="F7" s="66"/>
      <c r="G7" s="66"/>
      <c r="H7" s="70"/>
      <c r="I7" s="65"/>
      <c r="J7" s="65"/>
    </row>
    <row r="8" spans="1:11" s="43" customFormat="1" ht="102.75" customHeight="1">
      <c r="A8" s="1">
        <v>1</v>
      </c>
      <c r="B8" s="38" t="s">
        <v>15</v>
      </c>
      <c r="C8" s="2" t="s">
        <v>19</v>
      </c>
      <c r="D8" s="38" t="s">
        <v>5</v>
      </c>
      <c r="E8" s="3">
        <v>45</v>
      </c>
      <c r="F8" s="45">
        <v>436341.2</v>
      </c>
      <c r="G8" s="4">
        <f t="shared" ref="G8:G17" si="0">ROUND(E8*F8,2)</f>
        <v>19635354</v>
      </c>
      <c r="H8" s="52">
        <v>100</v>
      </c>
      <c r="I8" s="41"/>
      <c r="J8" s="40"/>
      <c r="K8" s="42"/>
    </row>
    <row r="9" spans="1:11" s="43" customFormat="1" ht="102.75" customHeight="1">
      <c r="A9" s="1">
        <v>2</v>
      </c>
      <c r="B9" s="38" t="s">
        <v>15</v>
      </c>
      <c r="C9" s="2" t="s">
        <v>27</v>
      </c>
      <c r="D9" s="38" t="s">
        <v>5</v>
      </c>
      <c r="E9" s="3">
        <v>5</v>
      </c>
      <c r="F9" s="45">
        <f>F8</f>
        <v>436341.2</v>
      </c>
      <c r="G9" s="4">
        <f t="shared" si="0"/>
        <v>2181706</v>
      </c>
      <c r="H9" s="52">
        <v>100</v>
      </c>
      <c r="I9" s="41"/>
      <c r="J9" s="40"/>
      <c r="K9" s="42"/>
    </row>
    <row r="10" spans="1:11" s="43" customFormat="1" ht="93" customHeight="1">
      <c r="A10" s="1">
        <v>3</v>
      </c>
      <c r="B10" s="38" t="s">
        <v>16</v>
      </c>
      <c r="C10" s="2" t="s">
        <v>20</v>
      </c>
      <c r="D10" s="38" t="s">
        <v>5</v>
      </c>
      <c r="E10" s="3">
        <v>18</v>
      </c>
      <c r="F10" s="45">
        <v>478130.95</v>
      </c>
      <c r="G10" s="4">
        <f t="shared" si="0"/>
        <v>8606357.0999999996</v>
      </c>
      <c r="H10" s="52">
        <v>100</v>
      </c>
      <c r="I10" s="41"/>
      <c r="J10" s="40"/>
      <c r="K10" s="42"/>
    </row>
    <row r="11" spans="1:11" s="43" customFormat="1" ht="93" customHeight="1">
      <c r="A11" s="1">
        <v>4</v>
      </c>
      <c r="B11" s="38" t="s">
        <v>16</v>
      </c>
      <c r="C11" s="2" t="s">
        <v>28</v>
      </c>
      <c r="D11" s="38" t="s">
        <v>5</v>
      </c>
      <c r="E11" s="3">
        <v>2</v>
      </c>
      <c r="F11" s="45">
        <f>F10</f>
        <v>478130.95</v>
      </c>
      <c r="G11" s="4">
        <f t="shared" si="0"/>
        <v>956261.9</v>
      </c>
      <c r="H11" s="52">
        <v>100</v>
      </c>
      <c r="I11" s="41"/>
      <c r="J11" s="40"/>
      <c r="K11" s="42"/>
    </row>
    <row r="12" spans="1:11" s="43" customFormat="1" ht="85.5" customHeight="1">
      <c r="A12" s="1">
        <v>5</v>
      </c>
      <c r="B12" s="38" t="s">
        <v>17</v>
      </c>
      <c r="C12" s="39" t="s">
        <v>23</v>
      </c>
      <c r="D12" s="38" t="s">
        <v>5</v>
      </c>
      <c r="E12" s="5">
        <v>9</v>
      </c>
      <c r="F12" s="46">
        <v>846740.78</v>
      </c>
      <c r="G12" s="4">
        <f t="shared" si="0"/>
        <v>7620667.0199999996</v>
      </c>
      <c r="H12" s="52">
        <v>100</v>
      </c>
      <c r="I12" s="40"/>
      <c r="J12" s="44"/>
      <c r="K12" s="42"/>
    </row>
    <row r="13" spans="1:11" s="43" customFormat="1" ht="87">
      <c r="A13" s="1">
        <v>6</v>
      </c>
      <c r="B13" s="38" t="s">
        <v>17</v>
      </c>
      <c r="C13" s="39" t="s">
        <v>29</v>
      </c>
      <c r="D13" s="38" t="s">
        <v>5</v>
      </c>
      <c r="E13" s="5">
        <v>1</v>
      </c>
      <c r="F13" s="46">
        <f>F12</f>
        <v>846740.78</v>
      </c>
      <c r="G13" s="4">
        <f t="shared" si="0"/>
        <v>846740.78</v>
      </c>
      <c r="H13" s="52">
        <v>100</v>
      </c>
      <c r="I13" s="40"/>
      <c r="J13" s="44"/>
      <c r="K13" s="42"/>
    </row>
    <row r="14" spans="1:11" s="43" customFormat="1" ht="97.5" customHeight="1">
      <c r="A14" s="1">
        <v>7</v>
      </c>
      <c r="B14" s="38" t="s">
        <v>18</v>
      </c>
      <c r="C14" s="39" t="s">
        <v>24</v>
      </c>
      <c r="D14" s="38" t="s">
        <v>5</v>
      </c>
      <c r="E14" s="5">
        <v>9</v>
      </c>
      <c r="F14" s="46">
        <v>593240.05000000005</v>
      </c>
      <c r="G14" s="4">
        <f t="shared" si="0"/>
        <v>5339160.45</v>
      </c>
      <c r="H14" s="52">
        <v>100</v>
      </c>
      <c r="I14" s="41"/>
      <c r="J14" s="44"/>
      <c r="K14" s="42"/>
    </row>
    <row r="15" spans="1:11" s="43" customFormat="1" ht="97.5" customHeight="1">
      <c r="A15" s="1">
        <v>8</v>
      </c>
      <c r="B15" s="38" t="s">
        <v>18</v>
      </c>
      <c r="C15" s="39" t="s">
        <v>30</v>
      </c>
      <c r="D15" s="38" t="s">
        <v>5</v>
      </c>
      <c r="E15" s="5">
        <v>1</v>
      </c>
      <c r="F15" s="46">
        <f>F14</f>
        <v>593240.05000000005</v>
      </c>
      <c r="G15" s="4">
        <f t="shared" si="0"/>
        <v>593240.05000000005</v>
      </c>
      <c r="H15" s="52">
        <v>100</v>
      </c>
      <c r="I15" s="41"/>
      <c r="J15" s="44"/>
      <c r="K15" s="42"/>
    </row>
    <row r="16" spans="1:11" s="43" customFormat="1" ht="93.75" customHeight="1">
      <c r="A16" s="1">
        <v>9</v>
      </c>
      <c r="B16" s="38" t="s">
        <v>22</v>
      </c>
      <c r="C16" s="2" t="s">
        <v>21</v>
      </c>
      <c r="D16" s="38" t="s">
        <v>5</v>
      </c>
      <c r="E16" s="5">
        <v>3</v>
      </c>
      <c r="F16" s="46">
        <v>1291291.8899999999</v>
      </c>
      <c r="G16" s="4">
        <f t="shared" si="0"/>
        <v>3873875.67</v>
      </c>
      <c r="H16" s="52">
        <v>100</v>
      </c>
      <c r="I16" s="41"/>
      <c r="J16" s="44"/>
      <c r="K16" s="42"/>
    </row>
    <row r="17" spans="1:11" s="43" customFormat="1" ht="91.5" customHeight="1">
      <c r="A17" s="1">
        <v>10</v>
      </c>
      <c r="B17" s="38" t="s">
        <v>25</v>
      </c>
      <c r="C17" s="2" t="s">
        <v>26</v>
      </c>
      <c r="D17" s="38" t="s">
        <v>5</v>
      </c>
      <c r="E17" s="5">
        <v>3</v>
      </c>
      <c r="F17" s="46">
        <v>851811.39</v>
      </c>
      <c r="G17" s="4">
        <f t="shared" si="0"/>
        <v>2555434.17</v>
      </c>
      <c r="H17" s="52">
        <v>100</v>
      </c>
      <c r="I17" s="41"/>
      <c r="J17" s="44"/>
      <c r="K17" s="42"/>
    </row>
    <row r="18" spans="1:11" ht="33.75" customHeight="1">
      <c r="A18" s="66" t="s">
        <v>6</v>
      </c>
      <c r="B18" s="66"/>
      <c r="C18" s="66"/>
      <c r="D18" s="66"/>
      <c r="E18" s="66"/>
      <c r="F18" s="66"/>
      <c r="G18" s="23">
        <f>SUM(G8:G17)</f>
        <v>52208797.140000001</v>
      </c>
      <c r="H18" s="49"/>
    </row>
    <row r="19" spans="1:11" s="28" customFormat="1" ht="12.75" hidden="1" customHeight="1">
      <c r="H19" s="49"/>
      <c r="I19" s="29"/>
    </row>
    <row r="20" spans="1:11" s="28" customFormat="1" ht="23.25" hidden="1" customHeight="1">
      <c r="A20" s="67" t="s">
        <v>7</v>
      </c>
      <c r="B20" s="68"/>
      <c r="C20" s="68"/>
      <c r="D20" s="68"/>
      <c r="E20" s="68"/>
      <c r="F20" s="68"/>
      <c r="G20" s="69"/>
      <c r="H20" s="52">
        <v>100</v>
      </c>
      <c r="I20" s="29"/>
    </row>
    <row r="21" spans="1:11" s="28" customFormat="1" ht="60" hidden="1" customHeight="1">
      <c r="A21" s="6">
        <v>8</v>
      </c>
      <c r="B21" s="7" t="s">
        <v>8</v>
      </c>
      <c r="C21" s="8" t="s">
        <v>9</v>
      </c>
      <c r="D21" s="9" t="s">
        <v>10</v>
      </c>
      <c r="E21" s="10">
        <v>12</v>
      </c>
      <c r="F21" s="11">
        <v>176185.87</v>
      </c>
      <c r="G21" s="12">
        <f>ROUND(F21*E21,2)</f>
        <v>2114230.44</v>
      </c>
      <c r="H21" s="52">
        <v>100</v>
      </c>
      <c r="I21" s="29"/>
    </row>
    <row r="22" spans="1:11" s="28" customFormat="1" ht="54.75" hidden="1" customHeight="1">
      <c r="A22" s="13">
        <v>9</v>
      </c>
      <c r="B22" s="14" t="s">
        <v>11</v>
      </c>
      <c r="C22" s="15" t="s">
        <v>12</v>
      </c>
      <c r="D22" s="14" t="s">
        <v>10</v>
      </c>
      <c r="E22" s="16">
        <v>12</v>
      </c>
      <c r="F22" s="17">
        <v>19500</v>
      </c>
      <c r="G22" s="18">
        <f>ROUND(F22*E22,2)</f>
        <v>234000</v>
      </c>
      <c r="H22" s="53"/>
      <c r="I22" s="29"/>
    </row>
    <row r="23" spans="1:11" s="28" customFormat="1" ht="24.75" hidden="1" customHeight="1">
      <c r="A23" s="19"/>
      <c r="B23" s="20"/>
      <c r="C23" s="21"/>
      <c r="D23" s="61"/>
      <c r="E23" s="61"/>
      <c r="F23" s="24"/>
      <c r="G23" s="22">
        <f>SUM(G21:G22)</f>
        <v>2348230.44</v>
      </c>
      <c r="I23" s="29"/>
    </row>
    <row r="24" spans="1:11" s="28" customFormat="1" ht="12.75" hidden="1" customHeight="1">
      <c r="H24" s="54"/>
      <c r="I24" s="29"/>
    </row>
    <row r="25" spans="1:11" s="28" customFormat="1" ht="12.75" hidden="1" customHeight="1">
      <c r="H25" s="55"/>
      <c r="I25" s="29"/>
    </row>
    <row r="26" spans="1:11" s="28" customFormat="1" ht="15.75" hidden="1" customHeight="1">
      <c r="A26" s="30"/>
      <c r="B26" s="31"/>
      <c r="C26" s="32" t="s">
        <v>13</v>
      </c>
      <c r="D26" s="31"/>
      <c r="E26" s="31"/>
      <c r="F26" s="31"/>
      <c r="G26" s="33">
        <f>G23+G18</f>
        <v>54557027.579999998</v>
      </c>
      <c r="H26" s="55"/>
      <c r="I26" s="29"/>
    </row>
    <row r="27" spans="1:11" s="28" customFormat="1" ht="12.75" hidden="1" customHeight="1">
      <c r="H27" s="56"/>
      <c r="I27" s="29"/>
    </row>
    <row r="28" spans="1:11" s="28" customFormat="1">
      <c r="I28" s="29"/>
    </row>
    <row r="29" spans="1:11">
      <c r="H29" s="28"/>
    </row>
    <row r="30" spans="1:11" ht="42" customHeight="1">
      <c r="A30" s="60" t="s">
        <v>35</v>
      </c>
      <c r="B30" s="60"/>
      <c r="C30" s="60"/>
      <c r="D30" s="60"/>
      <c r="E30" s="60"/>
      <c r="F30" s="60"/>
      <c r="G30" s="60"/>
      <c r="H30" s="60"/>
    </row>
    <row r="31" spans="1:11">
      <c r="H31" s="28"/>
    </row>
    <row r="32" spans="1:11">
      <c r="H32" s="28"/>
    </row>
    <row r="33" spans="8:8" ht="14.25">
      <c r="H33" s="58"/>
    </row>
    <row r="34" spans="8:8" ht="21">
      <c r="H34" s="59"/>
    </row>
    <row r="35" spans="8:8">
      <c r="H35" s="57"/>
    </row>
    <row r="36" spans="8:8" ht="21">
      <c r="H36" s="50"/>
    </row>
    <row r="37" spans="8:8" ht="18.75">
      <c r="H37" s="51"/>
    </row>
  </sheetData>
  <mergeCells count="9">
    <mergeCell ref="A30:H30"/>
    <mergeCell ref="D23:E23"/>
    <mergeCell ref="A1:G3"/>
    <mergeCell ref="A5:G5"/>
    <mergeCell ref="I7:J7"/>
    <mergeCell ref="A18:F18"/>
    <mergeCell ref="A20:G20"/>
    <mergeCell ref="A7:G7"/>
    <mergeCell ref="H6:H7"/>
  </mergeCells>
  <printOptions horizontalCentered="1"/>
  <pageMargins left="0.39370078740157483" right="0.39370078740157483" top="0.39370078740157483" bottom="0.39370078740157483" header="0.31496062992125984" footer="0.31496062992125984"/>
  <pageSetup paperSize="9" scale="40" fitToHeight="0" orientation="landscape" r:id="rId1"/>
  <drawing r:id="rId2"/>
  <legacyDrawing r:id="rId3"/>
  <oleObjects>
    <mc:AlternateContent xmlns:mc="http://schemas.openxmlformats.org/markup-compatibility/2006">
      <mc:Choice Requires="x14">
        <oleObject progId="Figura do Microsoft Photo Editor 3.0" shapeId="18433" r:id="rId4">
          <objectPr defaultSize="0" autoPict="0" altText="" r:id="rId5">
            <anchor moveWithCells="1" sizeWithCells="1">
              <from>
                <xdr:col>0</xdr:col>
                <xdr:colOff>9525</xdr:colOff>
                <xdr:row>0</xdr:row>
                <xdr:rowOff>9525</xdr:rowOff>
              </from>
              <to>
                <xdr:col>2</xdr:col>
                <xdr:colOff>657225</xdr:colOff>
                <xdr:row>3</xdr:row>
                <xdr:rowOff>19050</xdr:rowOff>
              </to>
            </anchor>
          </objectPr>
        </oleObject>
      </mc:Choice>
      <mc:Fallback>
        <oleObject progId="Figura do Microsoft Photo Editor 3.0" shapeId="1843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vt:lpstr>
      <vt:lpstr>Planilha!Area_de_impressao</vt:lpstr>
      <vt:lpstr>Planilha!Titulos_de_impressao</vt:lpstr>
    </vt:vector>
  </TitlesOfParts>
  <Company>CODEVASF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joao.machado</cp:lastModifiedBy>
  <cp:lastPrinted>2023-06-30T12:41:55Z</cp:lastPrinted>
  <dcterms:created xsi:type="dcterms:W3CDTF">2008-09-30T13:15:00Z</dcterms:created>
  <dcterms:modified xsi:type="dcterms:W3CDTF">2023-09-18T11:05:53Z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