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\\srv022sr\SL\DIVERSOS 2023\EDITAIS 2023\PE 24 - 2023  - Fornecimento de Veículos - SRP (GRA)\Anexo I - Termo de Refeferência e Anexos\"/>
    </mc:Choice>
  </mc:AlternateContent>
  <xr:revisionPtr revIDLastSave="0" documentId="8_{0547D740-CF85-4C10-B27D-BDE9FA4633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" sheetId="14" r:id="rId1"/>
    <sheet name="Resumo" sheetId="21" state="hidden" r:id="rId2"/>
  </sheets>
  <definedNames>
    <definedName name="_xlnm._FilterDatabase" localSheetId="0" hidden="1">Planilha!$A$12:$G$12</definedName>
    <definedName name="_xlnm.Print_Area" localSheetId="0">Planilha!$A$1:$G$14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4" l="1"/>
  <c r="G13" i="14"/>
  <c r="G12" i="14"/>
  <c r="G10" i="14"/>
  <c r="G9" i="14"/>
  <c r="G7" i="14"/>
  <c r="G6" i="14"/>
  <c r="F10" i="14"/>
  <c r="F7" i="14"/>
  <c r="F13" i="14" l="1"/>
  <c r="E22" i="21" l="1"/>
  <c r="B22" i="21"/>
  <c r="B21" i="21"/>
  <c r="E20" i="21"/>
  <c r="B20" i="21"/>
  <c r="E18" i="21"/>
  <c r="D18" i="21"/>
  <c r="B18" i="21"/>
  <c r="E17" i="21"/>
  <c r="D17" i="21"/>
  <c r="B17" i="21"/>
  <c r="E16" i="21"/>
  <c r="D16" i="21"/>
  <c r="B16" i="21"/>
  <c r="E15" i="21"/>
  <c r="D15" i="21"/>
  <c r="B15" i="21"/>
  <c r="E14" i="21"/>
  <c r="D14" i="21"/>
  <c r="B14" i="21"/>
  <c r="E12" i="21"/>
  <c r="D12" i="21"/>
  <c r="B12" i="21"/>
  <c r="E11" i="21"/>
  <c r="D11" i="21"/>
  <c r="B11" i="21"/>
  <c r="E10" i="21"/>
  <c r="D10" i="21"/>
  <c r="B10" i="21"/>
  <c r="E9" i="21"/>
  <c r="D9" i="21"/>
  <c r="B9" i="21"/>
  <c r="E8" i="21"/>
  <c r="D8" i="21"/>
  <c r="B8" i="21"/>
  <c r="E6" i="21"/>
  <c r="B6" i="21"/>
  <c r="E5" i="21"/>
  <c r="B5" i="21"/>
  <c r="D22" i="21"/>
  <c r="E21" i="21"/>
  <c r="D6" i="21"/>
  <c r="D5" i="21"/>
  <c r="F5" i="21" l="1"/>
  <c r="F22" i="21"/>
  <c r="F11" i="21"/>
  <c r="F16" i="21"/>
  <c r="F6" i="21"/>
  <c r="F9" i="21"/>
  <c r="F14" i="21"/>
  <c r="F18" i="21"/>
  <c r="D20" i="21"/>
  <c r="F20" i="21" s="1"/>
  <c r="F8" i="21"/>
  <c r="F12" i="21"/>
  <c r="F17" i="21"/>
  <c r="F10" i="21"/>
  <c r="F15" i="21"/>
  <c r="D21" i="21"/>
  <c r="F21" i="21" s="1"/>
  <c r="F23" i="21" l="1"/>
</calcChain>
</file>

<file path=xl/sharedStrings.xml><?xml version="1.0" encoding="utf-8"?>
<sst xmlns="http://schemas.openxmlformats.org/spreadsheetml/2006/main" count="65" uniqueCount="33">
  <si>
    <t xml:space="preserve">                                           2ª SUPERINTENDÊNCIA REGIONAL</t>
  </si>
  <si>
    <t>Item</t>
  </si>
  <si>
    <t>Código CATMAT</t>
  </si>
  <si>
    <t>Und</t>
  </si>
  <si>
    <t>Preço Unitário</t>
  </si>
  <si>
    <t>Preço Total</t>
  </si>
  <si>
    <t>PVC SOLDÁVEL - IRRIGAÇÃO - LINHA FIXA - NBR 14312</t>
  </si>
  <si>
    <t xml:space="preserve">un </t>
  </si>
  <si>
    <t xml:space="preserve"> PVC DEFOFO IRRIGAÇÃO - LINHA DEFOFO - NBR 14311/7665</t>
  </si>
  <si>
    <t>PVC PBA - INFRAESTRUTURA - DISTRIBUIÇÃO DE ÁGUA - NBR 5647</t>
  </si>
  <si>
    <t>TOTAL GERAL ORÇADO</t>
  </si>
  <si>
    <t>AQUISIÇÃ DE TUBOS - 2ª SR</t>
  </si>
  <si>
    <t>ITEM</t>
  </si>
  <si>
    <t>DESCRIÇÃO/ESPECIFICAÇÃO TÉCNICA</t>
  </si>
  <si>
    <t>UND.</t>
  </si>
  <si>
    <t>QTDE.</t>
  </si>
  <si>
    <t>V.UNITÁRIO - R$</t>
  </si>
  <si>
    <t>V.TOTAL- R$</t>
  </si>
  <si>
    <t>und.</t>
  </si>
  <si>
    <t>TOTAL -</t>
  </si>
  <si>
    <t>VEÍCULO FURGÃO PEQUENO</t>
  </si>
  <si>
    <t xml:space="preserve">                                                   Companhia de Desenvolvimento dos Vales do São Francisco e do Parnaíba</t>
  </si>
  <si>
    <t xml:space="preserve">                                            Ministério da Integração e do Desenvolvimento Regional – MIDR</t>
  </si>
  <si>
    <t>Qtde</t>
  </si>
  <si>
    <t>PICK-UP COMPACTA FLEX 2 PORTAS</t>
  </si>
  <si>
    <t>PICK-UP COMPACTA FLEX 4 PORTAS</t>
  </si>
  <si>
    <r>
      <rPr>
        <b/>
        <sz val="10"/>
        <rFont val="Arial"/>
        <family val="2"/>
      </rPr>
      <t>PICK-UP Compacta Flex 2 Portas</t>
    </r>
    <r>
      <rPr>
        <sz val="10"/>
        <rFont val="Arial"/>
        <family val="2"/>
      </rPr>
      <t>: Veículo zero quilômetro; cor branca, potência do motor mínima de 88 CV; combustível flex (álcool/gasolina), 2 portas, capacidade para 2 lugares, ano/modelo 2023 ou superior. Bancos em tecido, transmissão manual mínima de 5 marchas a frente e 1 marcha ré, freios ABS, airbags frontais, ar condicionado de fábrica; acessórios de segurança e sinalização exigidos pela legislação brasileira para a categoria. Direção elétrica ou hidráulica; vidros elétricos, travas elétricas, alarme, compartimento de carga: caçamba com capacidade mínima de 620 kg, protetor de caçamba, capota marítima, chapa protetora de motor e jogo de tapetes. Sistema de som com rádio, conexão USB e sistema de alto-falantes internos, compatíveis com a potência do equipamento de som a ser fornecido.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</t>
    </r>
  </si>
  <si>
    <r>
      <rPr>
        <b/>
        <sz val="10"/>
        <rFont val="Arial"/>
        <family val="2"/>
      </rPr>
      <t>Veículo Furgão Pequeno:</t>
    </r>
    <r>
      <rPr>
        <sz val="10"/>
        <rFont val="Arial"/>
        <family val="2"/>
      </rPr>
      <t xml:space="preserve"> Veículo utilitário, 0 (zero) km, Ano/Modelo: 2023 ou superior, cor branca, potência mínima do motor de 88 CV, transmissão manual mínima de 05 (cinco) marchas a frente e 01 (uma) á ré, capacidade de 2 passageiros, capacidade de carga mínima 650 kg, bicombustível, carroceria tipo baú, fechada e com portas para acesso, rodas de aço com dimensões mínimas de r - 14, ar condicionado, direção hidráulica ou elétrica, vidros elétricos, travas elétricas, tapetes de borracha para o assoalho, protetor de cárter; airbag duplo frontal; sistema de freios ABS. Sistema de som com rádio, conexão USB e sistema de alto-falantes internos, compatíveis com a potência do equipamento de som a ser fornecido. Os veículos devem ser dotados de todos os equipamentos exigidos pelo CONTRAN e DENATRAN bem como os itens de série não especificados.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</t>
    </r>
  </si>
  <si>
    <r>
      <rPr>
        <b/>
        <sz val="10"/>
        <rFont val="Arial"/>
        <family val="2"/>
      </rPr>
      <t>PICK-UP Compacta Flex 4 Portas</t>
    </r>
    <r>
      <rPr>
        <sz val="10"/>
        <rFont val="Arial"/>
        <family val="2"/>
      </rPr>
      <t>: Veículo zero quilômetro; cor branca, potência do motor mínima de 106 CV; combustível flex (álcool/gasolina), 04 portas, capacidade para 5 lugares, ano/modelo 2023 ou superior. Bancos em tecidos, transmissão manual mínima de 5 marchas a frente e 1 marcha ré, freios ABS, airbags frontais, ar condicionado de fábrica; acessórios de segurança e sinalização exigidos pela legislação brasileira para a categoria. Direção elétrica ou hidráulica; vidros elétricos, travas elétricas, alarme, compartimento de carga: caçamba com capacidade mínima de 620 kg, protetor de caçamba, capota marítima, chapa protetora de motor e jogo de tapetes. Sistema de som com rádio e mp3 player, conexão USB e sistema de alto-falantes internos, compatíveis com a potência do equipamento de som a ser fornecido.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</t>
    </r>
  </si>
  <si>
    <r>
      <rPr>
        <b/>
        <sz val="10"/>
        <rFont val="Arial"/>
        <family val="2"/>
      </rPr>
      <t>PICK-UP Compacta Flex 4 Portas</t>
    </r>
    <r>
      <rPr>
        <sz val="10"/>
        <rFont val="Arial"/>
        <family val="2"/>
      </rPr>
      <t xml:space="preserve">: Veículo zero quilômetro; cor branca, potência do motor mínima de 106 CV; combustível flex (álcool/gasolina), 04 portas, capacidade para 5 lugares, ano/modelo 2023 ou superior. Bancos em tecidos, transmissão manual mínima de 5 marchas a frente e 1 marcha ré, freios ABS, airbags frontais, ar condicionado de fábrica; acessórios de segurança e sinalização exigidos pela legislação brasileira para a categoria. Direção elétrica ou hidráulica; vidros elétricos, travas elétricas, alarme, compartimento de carga: caçamba com capacidade mínima de 620 kg, protetor de caçamba, capota marítima, chapa protetora de motor e jogo de tapetes. Sistema de som com rádio e mp3 player, conexão USB e sistema de alto-falantes internos, compatíveis com a potência do equipamento de som a ser fornecido.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 </t>
    </r>
    <r>
      <rPr>
        <b/>
        <sz val="10"/>
        <rFont val="Arial"/>
        <family val="2"/>
      </rPr>
      <t>Cota de até 25% - Exclusivo para ME e EPP - Cota principal Item 3</t>
    </r>
    <r>
      <rPr>
        <sz val="10"/>
        <rFont val="Arial"/>
        <family val="2"/>
      </rPr>
      <t>.</t>
    </r>
  </si>
  <si>
    <r>
      <rPr>
        <b/>
        <sz val="10"/>
        <rFont val="Arial"/>
        <family val="2"/>
      </rPr>
      <t>PICK-UP Compacta Flex 2 Portas</t>
    </r>
    <r>
      <rPr>
        <sz val="10"/>
        <rFont val="Arial"/>
        <family val="2"/>
      </rPr>
      <t xml:space="preserve">: Veículo zero quilômetro; cor branca, potência do motor mínima de 88 CV; combustível flex (álcool/gasolina), 2 portas, capacidade para 2 lugares, ano/modelo 2023 ou superior. Bancos em tecido, transmissão manual mínima de 5 marchas a frente e 1 marcha ré, freios ABS, airbags frontais, ar condicionado de fábrica; acessórios de segurança e sinalização exigidos pela legislação brasileira para a categoria. Direção elétrica ou hidráulica; vidros elétricos, travas elétricas, alarme, compartimento de carga: caçamba com capacidade mínima de 620 kg, protetor de caçamba, capota marítima, chapa protetora de motor e jogo de tapetes. Sistema de som com rádio, conexão USB e sistema de alto-falantes internos, compatíveis com a potência do equipamento de som a ser fornecido.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 </t>
    </r>
    <r>
      <rPr>
        <b/>
        <sz val="10"/>
        <rFont val="Arial"/>
        <family val="2"/>
      </rPr>
      <t>Cota de até 25% - Exclusivo para ME e EPP - Cota principal Item 1</t>
    </r>
    <r>
      <rPr>
        <sz val="10"/>
        <rFont val="Arial"/>
        <family val="2"/>
      </rPr>
      <t>.</t>
    </r>
  </si>
  <si>
    <r>
      <rPr>
        <b/>
        <sz val="10"/>
        <rFont val="Arial"/>
        <family val="2"/>
      </rPr>
      <t>Veículo Furgão Pequeno:</t>
    </r>
    <r>
      <rPr>
        <sz val="10"/>
        <rFont val="Arial"/>
        <family val="2"/>
      </rPr>
      <t xml:space="preserve"> Veículo utilitário, 0 (zero) km, Ano/Modelo: 2023 ou superior, cor branca, potência mínima do motor de 88 CV, transmissão manual mínima de 05 (cinco) marchas a frente e 01 (uma) á ré, capacidade de 2 passageiros, capacidade de carga mínima 650 kg, bicombustível, carroceria tipo baú, fechada e com portas para acesso, rodas de aço com dimensões mínimas de r - 14, ar condicionado, direção hidráulica ou elétrica, vidros elétricos, travas elétricas, tapetes de borracha para o assoalho, protetor de cárter; airbag duplo frontal; sistema de freios ABS. Sistema de som com rádio, conexão USB e sistema de alto-falantes internos, compatíveis com a potência do equipamento de som a ser fornecido. Os veículos devem ser dotados de todos os equipamentos exigidos pelo CONTRAN e DENATRAN bem como os itens de série não especificados.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 </t>
    </r>
    <r>
      <rPr>
        <b/>
        <sz val="10"/>
        <rFont val="Arial"/>
        <family val="2"/>
      </rPr>
      <t>Cota de até 25% - Exclusivo para ME e EPP - Cota principal Item 5</t>
    </r>
    <r>
      <rPr>
        <sz val="10"/>
        <rFont val="Arial"/>
        <family val="2"/>
      </rPr>
      <t>.</t>
    </r>
  </si>
  <si>
    <t>ANEXO II - PLANILHA ORÇAMENTÁRIA E DE ESPECIFICAÇÕES TÉCNICAS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</si>
</sst>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#,##0_ ;\-#,##0\ "/>
  </numFmts>
  <fonts count="10">
    <font>
      <sz val="10"/>
      <name val="Arial"/>
      <charset val="134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color theme="0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0" fontId="8" fillId="0" borderId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73">
    <xf numFmtId="0" fontId="0" fillId="0" borderId="0" xfId="0"/>
    <xf numFmtId="0" fontId="0" fillId="2" borderId="0" xfId="0" applyFill="1"/>
    <xf numFmtId="0" fontId="1" fillId="3" borderId="4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5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43" fontId="0" fillId="0" borderId="7" xfId="1" applyFon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43" fontId="0" fillId="0" borderId="8" xfId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43" fontId="0" fillId="0" borderId="5" xfId="1" applyFont="1" applyBorder="1" applyAlignment="1">
      <alignment vertical="center"/>
    </xf>
    <xf numFmtId="2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2" xfId="0" applyNumberFormat="1" applyBorder="1" applyAlignment="1">
      <alignment horizontal="center" vertical="center"/>
    </xf>
    <xf numFmtId="43" fontId="0" fillId="0" borderId="3" xfId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10" xfId="0" applyNumberFormat="1" applyBorder="1" applyAlignment="1">
      <alignment horizontal="center" vertical="center"/>
    </xf>
    <xf numFmtId="43" fontId="0" fillId="0" borderId="11" xfId="1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43" fontId="3" fillId="3" borderId="11" xfId="0" applyNumberFormat="1" applyFont="1" applyFill="1" applyBorder="1"/>
    <xf numFmtId="0" fontId="4" fillId="0" borderId="0" xfId="0" applyFont="1"/>
    <xf numFmtId="165" fontId="0" fillId="0" borderId="0" xfId="0" applyNumberFormat="1"/>
    <xf numFmtId="14" fontId="0" fillId="0" borderId="0" xfId="0" applyNumberFormat="1"/>
    <xf numFmtId="0" fontId="0" fillId="2" borderId="12" xfId="0" applyFill="1" applyBorder="1" applyAlignment="1">
      <alignment horizontal="center" vertical="center"/>
    </xf>
    <xf numFmtId="43" fontId="6" fillId="2" borderId="12" xfId="1" applyFont="1" applyFill="1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4" fontId="0" fillId="2" borderId="14" xfId="0" applyNumberFormat="1" applyFill="1" applyBorder="1" applyAlignment="1">
      <alignment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4" fontId="3" fillId="3" borderId="17" xfId="0" applyNumberFormat="1" applyFont="1" applyFill="1" applyBorder="1" applyAlignment="1">
      <alignment vertical="center"/>
    </xf>
    <xf numFmtId="166" fontId="6" fillId="2" borderId="12" xfId="1" applyNumberFormat="1" applyFont="1" applyFill="1" applyBorder="1" applyAlignment="1" applyProtection="1">
      <alignment horizontal="center" vertical="center"/>
    </xf>
    <xf numFmtId="166" fontId="3" fillId="3" borderId="12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2" borderId="12" xfId="0" applyFont="1" applyFill="1" applyBorder="1" applyAlignment="1">
      <alignment horizontal="justify" vertical="center" wrapText="1"/>
    </xf>
    <xf numFmtId="0" fontId="6" fillId="0" borderId="12" xfId="0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</cellXfs>
  <cellStyles count="7">
    <cellStyle name="Normal" xfId="0" builtinId="0"/>
    <cellStyle name="Normal 2" xfId="2" xr:uid="{00000000-0005-0000-0000-000001000000}"/>
    <cellStyle name="Porcentagem 2" xfId="5" xr:uid="{00000000-0005-0000-0000-000003000000}"/>
    <cellStyle name="Separador de milhares 2" xfId="4" xr:uid="{00000000-0005-0000-0000-000005000000}"/>
    <cellStyle name="Separador de milhares 3" xfId="3" xr:uid="{00000000-0005-0000-0000-000006000000}"/>
    <cellStyle name="Vírgula" xfId="1" builtinId="3"/>
    <cellStyle name="Vírgula 2" xfId="6" xr:uid="{00000000-0005-0000-0000-000007000000}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28575</xdr:rowOff>
        </xdr:from>
        <xdr:to>
          <xdr:col>2</xdr:col>
          <xdr:colOff>438150</xdr:colOff>
          <xdr:row>2</xdr:row>
          <xdr:rowOff>190500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0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zoomScaleNormal="100" zoomScaleSheetLayoutView="100" workbookViewId="0">
      <selection activeCell="C6" sqref="C6"/>
    </sheetView>
  </sheetViews>
  <sheetFormatPr defaultColWidth="9" defaultRowHeight="12.75"/>
  <cols>
    <col min="1" max="1" width="5.42578125" customWidth="1"/>
    <col min="2" max="2" width="11.7109375" customWidth="1"/>
    <col min="3" max="3" width="116.140625" customWidth="1"/>
    <col min="4" max="4" width="5.85546875" customWidth="1"/>
    <col min="5" max="5" width="7.85546875" style="39" bestFit="1" customWidth="1"/>
    <col min="6" max="6" width="17.140625" customWidth="1"/>
    <col min="7" max="7" width="16.7109375" customWidth="1"/>
  </cols>
  <sheetData>
    <row r="1" spans="1:7" s="38" customFormat="1" ht="15.75">
      <c r="A1" s="56" t="s">
        <v>22</v>
      </c>
      <c r="B1" s="57"/>
      <c r="C1" s="57"/>
      <c r="D1" s="57"/>
      <c r="E1" s="57"/>
      <c r="F1" s="57"/>
      <c r="G1" s="58"/>
    </row>
    <row r="2" spans="1:7" s="38" customFormat="1" ht="15.75">
      <c r="A2" s="59" t="s">
        <v>21</v>
      </c>
      <c r="B2" s="60"/>
      <c r="C2" s="60"/>
      <c r="D2" s="60"/>
      <c r="E2" s="60"/>
      <c r="F2" s="60"/>
      <c r="G2" s="61"/>
    </row>
    <row r="3" spans="1:7" s="38" customFormat="1" ht="15.75">
      <c r="A3" s="59" t="s">
        <v>0</v>
      </c>
      <c r="B3" s="60"/>
      <c r="C3" s="60"/>
      <c r="D3" s="60"/>
      <c r="E3" s="60"/>
      <c r="F3" s="60"/>
      <c r="G3" s="61"/>
    </row>
    <row r="4" spans="1:7" ht="16.5" customHeight="1">
      <c r="A4" s="62" t="s">
        <v>32</v>
      </c>
      <c r="B4" s="63"/>
      <c r="C4" s="63"/>
      <c r="D4" s="63"/>
      <c r="E4" s="63"/>
      <c r="F4" s="63"/>
      <c r="G4" s="64"/>
    </row>
    <row r="5" spans="1:7" ht="31.5">
      <c r="A5" s="47" t="s">
        <v>1</v>
      </c>
      <c r="B5" s="44" t="s">
        <v>2</v>
      </c>
      <c r="C5" s="45" t="s">
        <v>24</v>
      </c>
      <c r="D5" s="43" t="s">
        <v>3</v>
      </c>
      <c r="E5" s="51" t="s">
        <v>23</v>
      </c>
      <c r="F5" s="43" t="s">
        <v>4</v>
      </c>
      <c r="G5" s="48" t="s">
        <v>5</v>
      </c>
    </row>
    <row r="6" spans="1:7" ht="181.5" customHeight="1">
      <c r="A6" s="52">
        <v>1</v>
      </c>
      <c r="B6" s="53">
        <v>486410</v>
      </c>
      <c r="C6" s="54" t="s">
        <v>26</v>
      </c>
      <c r="D6" s="41" t="s">
        <v>7</v>
      </c>
      <c r="E6" s="50">
        <v>17</v>
      </c>
      <c r="F6" s="42">
        <v>113465.96</v>
      </c>
      <c r="G6" s="46">
        <f>E6*F6</f>
        <v>1928921.32</v>
      </c>
    </row>
    <row r="7" spans="1:7" ht="194.25" customHeight="1">
      <c r="A7" s="52">
        <v>2</v>
      </c>
      <c r="B7" s="53">
        <v>486410</v>
      </c>
      <c r="C7" s="54" t="s">
        <v>30</v>
      </c>
      <c r="D7" s="41" t="s">
        <v>7</v>
      </c>
      <c r="E7" s="50">
        <v>3</v>
      </c>
      <c r="F7" s="42">
        <f>F6</f>
        <v>113465.96</v>
      </c>
      <c r="G7" s="46">
        <f>E7*F7</f>
        <v>340397.88</v>
      </c>
    </row>
    <row r="8" spans="1:7" ht="31.5">
      <c r="A8" s="47" t="s">
        <v>1</v>
      </c>
      <c r="B8" s="44" t="s">
        <v>2</v>
      </c>
      <c r="C8" s="43" t="s">
        <v>25</v>
      </c>
      <c r="D8" s="43" t="s">
        <v>3</v>
      </c>
      <c r="E8" s="51" t="s">
        <v>23</v>
      </c>
      <c r="F8" s="43" t="s">
        <v>4</v>
      </c>
      <c r="G8" s="48" t="s">
        <v>5</v>
      </c>
    </row>
    <row r="9" spans="1:7" ht="179.25" customHeight="1">
      <c r="A9" s="52">
        <v>3</v>
      </c>
      <c r="B9" s="53">
        <v>463232</v>
      </c>
      <c r="C9" s="55" t="s">
        <v>28</v>
      </c>
      <c r="D9" s="41" t="s">
        <v>7</v>
      </c>
      <c r="E9" s="50">
        <v>5</v>
      </c>
      <c r="F9" s="42">
        <v>126561.08</v>
      </c>
      <c r="G9" s="46">
        <f>E9*F9</f>
        <v>632805.4</v>
      </c>
    </row>
    <row r="10" spans="1:7" ht="187.5" customHeight="1">
      <c r="A10" s="52">
        <v>4</v>
      </c>
      <c r="B10" s="53">
        <v>463232</v>
      </c>
      <c r="C10" s="55" t="s">
        <v>29</v>
      </c>
      <c r="D10" s="41" t="s">
        <v>7</v>
      </c>
      <c r="E10" s="50">
        <v>1</v>
      </c>
      <c r="F10" s="42">
        <f>F9</f>
        <v>126561.08</v>
      </c>
      <c r="G10" s="46">
        <f>E10*F10</f>
        <v>126561.08</v>
      </c>
    </row>
    <row r="11" spans="1:7" ht="31.5">
      <c r="A11" s="47" t="s">
        <v>1</v>
      </c>
      <c r="B11" s="44" t="s">
        <v>2</v>
      </c>
      <c r="C11" s="45" t="s">
        <v>20</v>
      </c>
      <c r="D11" s="43" t="s">
        <v>3</v>
      </c>
      <c r="E11" s="51" t="s">
        <v>23</v>
      </c>
      <c r="F11" s="43" t="s">
        <v>4</v>
      </c>
      <c r="G11" s="48" t="s">
        <v>5</v>
      </c>
    </row>
    <row r="12" spans="1:7" ht="178.5">
      <c r="A12" s="52">
        <v>5</v>
      </c>
      <c r="B12" s="53">
        <v>470354</v>
      </c>
      <c r="C12" s="54" t="s">
        <v>27</v>
      </c>
      <c r="D12" s="41" t="s">
        <v>7</v>
      </c>
      <c r="E12" s="50">
        <v>14</v>
      </c>
      <c r="F12" s="42">
        <v>115898.19</v>
      </c>
      <c r="G12" s="46">
        <f>E12*F12</f>
        <v>1622574.6600000001</v>
      </c>
    </row>
    <row r="13" spans="1:7" ht="191.25">
      <c r="A13" s="52">
        <v>6</v>
      </c>
      <c r="B13" s="53">
        <v>470354</v>
      </c>
      <c r="C13" s="54" t="s">
        <v>31</v>
      </c>
      <c r="D13" s="41" t="s">
        <v>7</v>
      </c>
      <c r="E13" s="50">
        <v>3</v>
      </c>
      <c r="F13" s="42">
        <f>F12</f>
        <v>115898.19</v>
      </c>
      <c r="G13" s="46">
        <f>E13*F13</f>
        <v>347694.57</v>
      </c>
    </row>
    <row r="14" spans="1:7" s="38" customFormat="1" ht="23.25" customHeight="1" thickBot="1">
      <c r="A14" s="65"/>
      <c r="B14" s="66"/>
      <c r="C14" s="66"/>
      <c r="D14" s="67" t="s">
        <v>10</v>
      </c>
      <c r="E14" s="67"/>
      <c r="F14" s="67"/>
      <c r="G14" s="49">
        <f>SUM(G5:G13)</f>
        <v>4998954.91</v>
      </c>
    </row>
    <row r="15" spans="1:7">
      <c r="B15" s="40"/>
    </row>
    <row r="17" spans="2:2">
      <c r="B17" s="40"/>
    </row>
  </sheetData>
  <mergeCells count="6">
    <mergeCell ref="A1:G1"/>
    <mergeCell ref="A2:G2"/>
    <mergeCell ref="A3:G3"/>
    <mergeCell ref="A4:G4"/>
    <mergeCell ref="A14:C14"/>
    <mergeCell ref="D14:F14"/>
  </mergeCells>
  <printOptions horizontalCentered="1"/>
  <pageMargins left="0.31496062992125984" right="0.31496062992125984" top="0.59055118110236227" bottom="0.39370078740157483" header="0.31496062992125984" footer="0.31496062992125984"/>
  <pageSetup paperSize="9" scale="54" fitToHeight="5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8433" r:id="rId4">
          <objectPr defaultSize="0" altText="" r:id="rId5">
            <anchor moveWithCells="1" sizeWithCells="1">
              <from>
                <xdr:col>0</xdr:col>
                <xdr:colOff>19050</xdr:colOff>
                <xdr:row>0</xdr:row>
                <xdr:rowOff>28575</xdr:rowOff>
              </from>
              <to>
                <xdr:col>2</xdr:col>
                <xdr:colOff>438150</xdr:colOff>
                <xdr:row>2</xdr:row>
                <xdr:rowOff>190500</xdr:rowOff>
              </to>
            </anchor>
          </objectPr>
        </oleObject>
      </mc:Choice>
      <mc:Fallback>
        <oleObject progId="Figura do Microsoft Photo Editor 3.0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3"/>
  <sheetViews>
    <sheetView showGridLines="0" workbookViewId="0">
      <selection activeCell="D20" sqref="D20:D22"/>
    </sheetView>
  </sheetViews>
  <sheetFormatPr defaultColWidth="9" defaultRowHeight="12.75"/>
  <cols>
    <col min="1" max="1" width="7" customWidth="1"/>
    <col min="2" max="2" width="57.28515625" customWidth="1"/>
    <col min="4" max="4" width="11.28515625" customWidth="1"/>
    <col min="5" max="5" width="15.42578125" customWidth="1"/>
    <col min="6" max="6" width="17.5703125" customWidth="1"/>
    <col min="7" max="7" width="9.140625" customWidth="1"/>
  </cols>
  <sheetData>
    <row r="1" spans="1:6">
      <c r="A1" s="68" t="s">
        <v>11</v>
      </c>
      <c r="B1" s="69"/>
      <c r="C1" s="69"/>
      <c r="D1" s="69"/>
      <c r="E1" s="69"/>
      <c r="F1" s="70"/>
    </row>
    <row r="2" spans="1:6">
      <c r="A2" s="2" t="s">
        <v>12</v>
      </c>
      <c r="B2" s="3" t="s">
        <v>13</v>
      </c>
      <c r="C2" s="3" t="s">
        <v>14</v>
      </c>
      <c r="D2" s="3" t="s">
        <v>15</v>
      </c>
      <c r="E2" s="3" t="s">
        <v>16</v>
      </c>
      <c r="F2" s="4" t="s">
        <v>17</v>
      </c>
    </row>
    <row r="3" spans="1:6" s="1" customFormat="1">
      <c r="A3" s="5"/>
      <c r="B3" s="6"/>
      <c r="C3" s="6"/>
      <c r="D3" s="6"/>
      <c r="E3" s="6"/>
      <c r="F3" s="7"/>
    </row>
    <row r="4" spans="1:6">
      <c r="A4" s="8"/>
      <c r="B4" s="3" t="s">
        <v>6</v>
      </c>
      <c r="C4" s="9"/>
      <c r="D4" s="9"/>
      <c r="E4" s="9"/>
      <c r="F4" s="10"/>
    </row>
    <row r="5" spans="1:6">
      <c r="A5" s="11">
        <v>1</v>
      </c>
      <c r="B5" s="12" t="e">
        <f>Planilha!#REF!</f>
        <v>#REF!</v>
      </c>
      <c r="C5" s="13" t="s">
        <v>18</v>
      </c>
      <c r="D5" s="14" t="e">
        <f>Planilha!#REF!+Planilha!#REF!</f>
        <v>#REF!</v>
      </c>
      <c r="E5" s="15" t="e">
        <f>Planilha!#REF!</f>
        <v>#REF!</v>
      </c>
      <c r="F5" s="16" t="e">
        <f>D5*E5</f>
        <v>#REF!</v>
      </c>
    </row>
    <row r="6" spans="1:6">
      <c r="A6" s="17">
        <v>2</v>
      </c>
      <c r="B6" s="18" t="e">
        <f>Planilha!#REF!</f>
        <v>#REF!</v>
      </c>
      <c r="C6" s="19" t="s">
        <v>18</v>
      </c>
      <c r="D6" s="20" t="e">
        <f>Planilha!#REF!+Planilha!#REF!</f>
        <v>#REF!</v>
      </c>
      <c r="E6" s="21" t="e">
        <f>Planilha!#REF!</f>
        <v>#REF!</v>
      </c>
      <c r="F6" s="22" t="e">
        <f t="shared" ref="F6:F22" si="0">D6*E6</f>
        <v>#REF!</v>
      </c>
    </row>
    <row r="7" spans="1:6">
      <c r="A7" s="8"/>
      <c r="B7" s="3" t="s">
        <v>8</v>
      </c>
      <c r="C7" s="9"/>
      <c r="D7" s="9"/>
      <c r="E7" s="9"/>
      <c r="F7" s="10"/>
    </row>
    <row r="8" spans="1:6">
      <c r="A8" s="11">
        <v>3</v>
      </c>
      <c r="B8" s="12" t="e">
        <f>Planilha!#REF!</f>
        <v>#REF!</v>
      </c>
      <c r="C8" s="13" t="s">
        <v>18</v>
      </c>
      <c r="D8" s="23" t="e">
        <f>Planilha!#REF!</f>
        <v>#REF!</v>
      </c>
      <c r="E8" s="15" t="e">
        <f>Planilha!#REF!</f>
        <v>#REF!</v>
      </c>
      <c r="F8" s="16" t="e">
        <f t="shared" si="0"/>
        <v>#REF!</v>
      </c>
    </row>
    <row r="9" spans="1:6" ht="357">
      <c r="A9" s="11">
        <v>4</v>
      </c>
      <c r="B9" s="12" t="str">
        <f>Planilha!C6</f>
        <v>PICK-UP Compacta Flex 2 Portas: Veículo zero quilômetro; cor branca, potência do motor mínima de 88 CV; combustível flex (álcool/gasolina), 2 portas, capacidade para 2 lugares, ano/modelo 2023 ou superior. Bancos em tecido, transmissão manual mínima de 5 marchas a frente e 1 marcha ré, freios ABS, airbags frontais, ar condicionado de fábrica; acessórios de segurança e sinalização exigidos pela legislação brasileira para a categoria. Direção elétrica ou hidráulica; vidros elétricos, travas elétricas, alarme, compartimento de carga: caçamba com capacidade mínima de 620 kg, protetor de caçamba, capota marítima, chapa protetora de motor e jogo de tapetes. Sistema de som com rádio, conexão USB e sistema de alto-falantes internos, compatíveis com a potência do equipamento de som a ser fornecido.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</v>
      </c>
      <c r="C9" s="13" t="s">
        <v>18</v>
      </c>
      <c r="D9" s="23">
        <f>Planilha!E6</f>
        <v>17</v>
      </c>
      <c r="E9" s="15">
        <f>Planilha!F6</f>
        <v>113465.96</v>
      </c>
      <c r="F9" s="16">
        <f t="shared" si="0"/>
        <v>1928921.32</v>
      </c>
    </row>
    <row r="10" spans="1:6" ht="369.75">
      <c r="A10" s="11">
        <v>5</v>
      </c>
      <c r="B10" s="12" t="str">
        <f>Planilha!C7</f>
        <v>PICK-UP Compacta Flex 2 Portas: Veículo zero quilômetro; cor branca, potência do motor mínima de 88 CV; combustível flex (álcool/gasolina), 2 portas, capacidade para 2 lugares, ano/modelo 2023 ou superior. Bancos em tecido, transmissão manual mínima de 5 marchas a frente e 1 marcha ré, freios ABS, airbags frontais, ar condicionado de fábrica; acessórios de segurança e sinalização exigidos pela legislação brasileira para a categoria. Direção elétrica ou hidráulica; vidros elétricos, travas elétricas, alarme, compartimento de carga: caçamba com capacidade mínima de 620 kg, protetor de caçamba, capota marítima, chapa protetora de motor e jogo de tapetes. Sistema de som com rádio, conexão USB e sistema de alto-falantes internos, compatíveis com a potência do equipamento de som a ser fornecido.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 Cota de até 25% - Exclusivo para ME e EPP - Cota principal Item 1.</v>
      </c>
      <c r="C10" s="13" t="s">
        <v>18</v>
      </c>
      <c r="D10" s="23">
        <f>Planilha!E7</f>
        <v>3</v>
      </c>
      <c r="E10" s="15">
        <f>Planilha!F7</f>
        <v>113465.96</v>
      </c>
      <c r="F10" s="16">
        <f t="shared" si="0"/>
        <v>340397.88</v>
      </c>
    </row>
    <row r="11" spans="1:6">
      <c r="A11" s="11">
        <v>6</v>
      </c>
      <c r="B11" s="12" t="str">
        <f>Planilha!C11</f>
        <v>VEÍCULO FURGÃO PEQUENO</v>
      </c>
      <c r="C11" s="13" t="s">
        <v>18</v>
      </c>
      <c r="D11" s="23" t="str">
        <f>Planilha!E11</f>
        <v>Qtde</v>
      </c>
      <c r="E11" s="15" t="str">
        <f>Planilha!F11</f>
        <v>Preço Unitário</v>
      </c>
      <c r="F11" s="16" t="e">
        <f t="shared" si="0"/>
        <v>#VALUE!</v>
      </c>
    </row>
    <row r="12" spans="1:6" ht="369.75">
      <c r="A12" s="11">
        <v>7</v>
      </c>
      <c r="B12" s="12" t="str">
        <f>Planilha!C12</f>
        <v>Veículo Furgão Pequeno: Veículo utilitário, 0 (zero) km, Ano/Modelo: 2023 ou superior, cor branca, potência mínima do motor de 88 CV, transmissão manual mínima de 05 (cinco) marchas a frente e 01 (uma) á ré, capacidade de 2 passageiros, capacidade de carga mínima 650 kg, bicombustível, carroceria tipo baú, fechada e com portas para acesso, rodas de aço com dimensões mínimas de r - 14, ar condicionado, direção hidráulica ou elétrica, vidros elétricos, travas elétricas, tapetes de borracha para o assoalho, protetor de cárter; airbag duplo frontal; sistema de freios ABS. Sistema de som com rádio, conexão USB e sistema de alto-falantes internos, compatíveis com a potência do equipamento de som a ser fornecido. Os veículos devem ser dotados de todos os equipamentos exigidos pelo CONTRAN e DENATRAN bem como os itens de série não especificados.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</v>
      </c>
      <c r="C12" s="13" t="s">
        <v>18</v>
      </c>
      <c r="D12" s="23">
        <f>Planilha!E12</f>
        <v>14</v>
      </c>
      <c r="E12" s="15">
        <f>Planilha!F12</f>
        <v>115898.19</v>
      </c>
      <c r="F12" s="16">
        <f t="shared" si="0"/>
        <v>1622574.6600000001</v>
      </c>
    </row>
    <row r="13" spans="1:6">
      <c r="A13" s="8"/>
      <c r="B13" s="3" t="s">
        <v>9</v>
      </c>
      <c r="C13" s="9"/>
      <c r="D13" s="9"/>
      <c r="E13" s="9"/>
      <c r="F13" s="10"/>
    </row>
    <row r="14" spans="1:6">
      <c r="A14" s="11">
        <v>8</v>
      </c>
      <c r="B14" s="12" t="e">
        <f>Planilha!#REF!</f>
        <v>#REF!</v>
      </c>
      <c r="C14" s="13" t="s">
        <v>18</v>
      </c>
      <c r="D14" s="23" t="e">
        <f>Planilha!#REF!</f>
        <v>#REF!</v>
      </c>
      <c r="E14" s="23" t="e">
        <f>Planilha!#REF!</f>
        <v>#REF!</v>
      </c>
      <c r="F14" s="16" t="e">
        <f t="shared" si="0"/>
        <v>#REF!</v>
      </c>
    </row>
    <row r="15" spans="1:6">
      <c r="A15" s="11">
        <v>9</v>
      </c>
      <c r="B15" s="12" t="e">
        <f>Planilha!#REF!</f>
        <v>#REF!</v>
      </c>
      <c r="C15" s="13" t="s">
        <v>18</v>
      </c>
      <c r="D15" s="23" t="e">
        <f>Planilha!#REF!</f>
        <v>#REF!</v>
      </c>
      <c r="E15" s="23" t="e">
        <f>Planilha!#REF!</f>
        <v>#REF!</v>
      </c>
      <c r="F15" s="16" t="e">
        <f t="shared" si="0"/>
        <v>#REF!</v>
      </c>
    </row>
    <row r="16" spans="1:6">
      <c r="A16" s="11">
        <v>10</v>
      </c>
      <c r="B16" s="12" t="e">
        <f>Planilha!#REF!</f>
        <v>#REF!</v>
      </c>
      <c r="C16" s="13" t="s">
        <v>18</v>
      </c>
      <c r="D16" s="23" t="e">
        <f>Planilha!#REF!</f>
        <v>#REF!</v>
      </c>
      <c r="E16" s="23" t="e">
        <f>Planilha!#REF!</f>
        <v>#REF!</v>
      </c>
      <c r="F16" s="16" t="e">
        <f t="shared" si="0"/>
        <v>#REF!</v>
      </c>
    </row>
    <row r="17" spans="1:6">
      <c r="A17" s="11">
        <v>11</v>
      </c>
      <c r="B17" s="12" t="e">
        <f>Planilha!#REF!</f>
        <v>#REF!</v>
      </c>
      <c r="C17" s="13" t="s">
        <v>18</v>
      </c>
      <c r="D17" s="23" t="e">
        <f>Planilha!#REF!</f>
        <v>#REF!</v>
      </c>
      <c r="E17" s="23" t="e">
        <f>Planilha!#REF!</f>
        <v>#REF!</v>
      </c>
      <c r="F17" s="16" t="e">
        <f t="shared" si="0"/>
        <v>#REF!</v>
      </c>
    </row>
    <row r="18" spans="1:6">
      <c r="A18" s="17">
        <v>12</v>
      </c>
      <c r="B18" s="18" t="e">
        <f>Planilha!#REF!</f>
        <v>#REF!</v>
      </c>
      <c r="C18" s="13" t="s">
        <v>18</v>
      </c>
      <c r="D18" s="23" t="e">
        <f>Planilha!#REF!</f>
        <v>#REF!</v>
      </c>
      <c r="E18" s="23" t="e">
        <f>Planilha!#REF!</f>
        <v>#REF!</v>
      </c>
      <c r="F18" s="22" t="e">
        <f t="shared" si="0"/>
        <v>#REF!</v>
      </c>
    </row>
    <row r="19" spans="1:6">
      <c r="A19" s="8"/>
      <c r="B19" s="3" t="s">
        <v>9</v>
      </c>
      <c r="C19" s="9"/>
      <c r="D19" s="9"/>
      <c r="E19" s="9"/>
      <c r="F19" s="10"/>
    </row>
    <row r="20" spans="1:6">
      <c r="A20" s="24">
        <v>13</v>
      </c>
      <c r="B20" s="25" t="e">
        <f>Planilha!#REF!</f>
        <v>#REF!</v>
      </c>
      <c r="C20" s="26" t="s">
        <v>18</v>
      </c>
      <c r="D20" s="27" t="e">
        <f>Planilha!#REF!+Planilha!#REF!</f>
        <v>#REF!</v>
      </c>
      <c r="E20" s="28" t="e">
        <f>Planilha!#REF!</f>
        <v>#REF!</v>
      </c>
      <c r="F20" s="29" t="e">
        <f t="shared" si="0"/>
        <v>#REF!</v>
      </c>
    </row>
    <row r="21" spans="1:6">
      <c r="A21" s="30">
        <v>14</v>
      </c>
      <c r="B21" s="31" t="e">
        <f>Planilha!#REF!</f>
        <v>#REF!</v>
      </c>
      <c r="C21" s="32" t="s">
        <v>18</v>
      </c>
      <c r="D21" s="33" t="e">
        <f>Planilha!#REF!+Planilha!#REF!</f>
        <v>#REF!</v>
      </c>
      <c r="E21" s="34" t="e">
        <f>Planilha!#REF!</f>
        <v>#REF!</v>
      </c>
      <c r="F21" s="35" t="e">
        <f t="shared" si="0"/>
        <v>#REF!</v>
      </c>
    </row>
    <row r="22" spans="1:6">
      <c r="A22" s="11">
        <v>15</v>
      </c>
      <c r="B22" s="12" t="e">
        <f>Planilha!#REF!</f>
        <v>#REF!</v>
      </c>
      <c r="C22" s="13" t="s">
        <v>18</v>
      </c>
      <c r="D22" s="36" t="e">
        <f>Planilha!#REF!+Planilha!#REF!</f>
        <v>#REF!</v>
      </c>
      <c r="E22" s="15" t="e">
        <f>Planilha!#REF!</f>
        <v>#REF!</v>
      </c>
      <c r="F22" s="16" t="e">
        <f t="shared" si="0"/>
        <v>#REF!</v>
      </c>
    </row>
    <row r="23" spans="1:6" ht="15.75">
      <c r="A23" s="71" t="s">
        <v>19</v>
      </c>
      <c r="B23" s="72"/>
      <c r="C23" s="72"/>
      <c r="D23" s="72"/>
      <c r="E23" s="72"/>
      <c r="F23" s="37" t="e">
        <f>SUM(F5:F22)</f>
        <v>#REF!</v>
      </c>
    </row>
  </sheetData>
  <mergeCells count="2">
    <mergeCell ref="A1:F1"/>
    <mergeCell ref="A23:E2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</vt:lpstr>
      <vt:lpstr>Resumo</vt:lpstr>
      <vt:lpstr>Planilha!Area_de_impressao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Helton Pereira Paiva da Cruz</cp:lastModifiedBy>
  <cp:lastPrinted>2023-10-20T12:27:49Z</cp:lastPrinted>
  <dcterms:created xsi:type="dcterms:W3CDTF">2008-09-30T13:15:00Z</dcterms:created>
  <dcterms:modified xsi:type="dcterms:W3CDTF">2023-11-01T17:17:37Z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1046-11.2.0.11074</vt:lpwstr>
  </property>
  <property fmtid="{D5CDD505-2E9C-101B-9397-08002B2CF9AE}" pid="3" name="ICV">
    <vt:lpwstr>3C2EABEB4BA34C389F85E2531D0821E5</vt:lpwstr>
  </property>
</Properties>
</file>