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raiz\BKP_Arnaldo\Arnaldo Dantas de Araujo Filho\Arnaldo\Orçamento\2023\Material Hidráulico e Eletromecânico\TR Revisado\"/>
    </mc:Choice>
  </mc:AlternateContent>
  <xr:revisionPtr revIDLastSave="0" documentId="13_ncr:1_{1B2CEDAA-55C5-406D-B3A5-4C4931E85181}" xr6:coauthVersionLast="47" xr6:coauthVersionMax="47" xr10:uidLastSave="{00000000-0000-0000-0000-000000000000}"/>
  <bookViews>
    <workbookView xWindow="-28920" yWindow="-525" windowWidth="29040" windowHeight="15720" activeTab="1" xr2:uid="{00000000-000D-0000-FFFF-FFFF00000000}"/>
  </bookViews>
  <sheets>
    <sheet name="Resumo" sheetId="23" r:id="rId1"/>
    <sheet name="Detalhamento" sheetId="21" r:id="rId2"/>
  </sheets>
  <definedNames>
    <definedName name="_xlnm.Print_Area" localSheetId="1">Detalhamento!$A$1:$G$38</definedName>
    <definedName name="_xlnm.Print_Area" localSheetId="0">Resumo!$A$1:$C$26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1" l="1"/>
  <c r="E13" i="21"/>
  <c r="E12" i="21"/>
  <c r="G36" i="21"/>
  <c r="G33" i="21"/>
  <c r="G32" i="21"/>
  <c r="C23" i="23" l="1"/>
  <c r="G21" i="21"/>
  <c r="G22" i="21"/>
  <c r="G20" i="21" l="1"/>
  <c r="G19" i="21"/>
  <c r="G18" i="21"/>
  <c r="G17" i="21"/>
  <c r="G16" i="21"/>
  <c r="G15" i="21"/>
  <c r="G25" i="21"/>
  <c r="G26" i="21"/>
  <c r="G27" i="21"/>
  <c r="G28" i="21"/>
  <c r="G29" i="21"/>
  <c r="G24" i="21"/>
  <c r="G34" i="21"/>
  <c r="G31" i="21"/>
  <c r="G13" i="21"/>
  <c r="G12" i="21"/>
  <c r="G10" i="21"/>
  <c r="G9" i="21"/>
  <c r="G37" i="21" l="1"/>
  <c r="C8" i="23"/>
  <c r="C11" i="23"/>
  <c r="C17" i="23"/>
  <c r="C14" i="23"/>
  <c r="C20" i="23"/>
  <c r="C25" i="23" l="1"/>
</calcChain>
</file>

<file path=xl/sharedStrings.xml><?xml version="1.0" encoding="utf-8"?>
<sst xmlns="http://schemas.openxmlformats.org/spreadsheetml/2006/main" count="72" uniqueCount="40">
  <si>
    <t>ITEM</t>
  </si>
  <si>
    <t>DESCRIÇÃO/ESPECIFICAÇÃO TÉCNICA</t>
  </si>
  <si>
    <t>UND.</t>
  </si>
  <si>
    <t>QTDE.</t>
  </si>
  <si>
    <t>V.UNITÁRIO - R$</t>
  </si>
  <si>
    <t>V.TOTAL- R$</t>
  </si>
  <si>
    <t>PVC SOLDÁVEL - IRRIGAÇÃO - LINHA FIXA - PN 80 NBR 14312</t>
  </si>
  <si>
    <t>Tubo PVC soldável, aplicação irrigação, cor azul, diâmetro nominal 50 mm, comprimento 6 m, espessura paredes igual ou maior 1,90 mm, pressão PN 80.</t>
  </si>
  <si>
    <t>und.</t>
  </si>
  <si>
    <t>Tubo pvc soldável, aplicação: irrigação, cor: azul, diâmetro nominal: 75 mm, comprimento: 6 m, espessura paredes: igual ou maior  2,50 mm, pressão: PN 80, material: pvc</t>
  </si>
  <si>
    <t>PVC PBA - INFRAESTRUTURA - DISTRIBUIÇÃO DE ÁGUA - NBR 5647</t>
  </si>
  <si>
    <t>Tubo PVC PBA, JEI, CL 12 (60 m.c.a 0,6 Mpa), DN 50 mm, para rede de água, espessura mínima 2,70 mm, comprimento de 6 m.</t>
  </si>
  <si>
    <t>Tubo PVC PBA JEI, CL 12 (60 m.c.a 0,6 Mpa), DN 75 mm, para rede de água, espessura mínima 3,90 mm,  com 6 m.</t>
  </si>
  <si>
    <t>KIT ENERGIA SOLAR ON GRID</t>
  </si>
  <si>
    <t>BOMBAS CENTRÍFUGAS TRIFÁSICAS</t>
  </si>
  <si>
    <t>TANQUE ELEVADO - GEOMEBRANA PVC</t>
  </si>
  <si>
    <t>Objeto:</t>
  </si>
  <si>
    <t>TOTAL - R$</t>
  </si>
  <si>
    <r>
      <rPr>
        <b/>
        <sz val="10"/>
        <rFont val="Arial"/>
        <family val="2"/>
      </rPr>
      <t>Kit solar para bomba hidráulica, centrífuga, potência de 10 CV, trifásica 380V, com inversor de frequência solar, capacidade de no mínimo de 13.020 Wp, composto pelos seguintes itens:</t>
    </r>
    <r>
      <rPr>
        <sz val="10"/>
        <rFont val="Arial"/>
        <family val="2"/>
      </rPr>
      <t xml:space="preserve">
- Painéis solares fotovoltaicos com capacidade total de no mínimo 13.020 Wp. Material do Painel Solar: Silício Monocristalino;
- Inversor solar para bomba trifásica de 10 CV - Trifásico - (conversor CA/CA – 380/380V e CC/CA - 450-760 Vcc/380 Vca);
- 1x Stringbox - 2x1 1000V 25A IP65;
- 2 x Par de Conector Solar Fotovoltaico MC4;
- 100 metros de Cabo Solar Fotovoltaico.</t>
    </r>
  </si>
  <si>
    <r>
      <rPr>
        <b/>
        <sz val="10"/>
        <rFont val="Arial"/>
        <family val="2"/>
      </rPr>
      <t>Kit solar para bomba hidráulica, centrífuga, potência de 7,5 CV, trifásica 380 V, com inversor de frequência solar, capacidade de no mínimo de 12.090 Wp, composto pelos seguintes itens:</t>
    </r>
    <r>
      <rPr>
        <sz val="10"/>
        <rFont val="Arial"/>
        <family val="2"/>
      </rPr>
      <t xml:space="preserve">
- Painéis solares fotovoltaicos com capacidade total de no mínimo 12.090 Wp. Material do Painel Solar: Silício Monocristalino;
- Inversor solar para bomba trifásica de 7,5 CV - Trifásico - (conversor CA/CA – 380/380V e CC/CA - 450-760 Vcc/380 Vca);
- 1x Stringbox - 2x1 1000V 25A IP65;
- 2 x Par de Conector Solar Fotovoltaico MC4;
- 100 metros de Cabo Solar Fotovoltaico.</t>
    </r>
  </si>
  <si>
    <r>
      <rPr>
        <b/>
        <sz val="10"/>
        <rFont val="Arial"/>
        <family val="2"/>
      </rPr>
      <t>Kit solar para bomba hidráulica, centrífuga, potência de 5 CV, trifásica 220V, com inversor de frequência solar, capacidade de no mínimo de 6.510 Wp, composto pelos seguintes itens</t>
    </r>
    <r>
      <rPr>
        <sz val="10"/>
        <rFont val="Arial"/>
        <family val="2"/>
      </rPr>
      <t>:
- Painéis solares fotovoltaicos com capacidade total de no mínimo 6.510 Wp. Material do Painel Solar: Silício Monocristalino;
- Inversor solar para bomba trifásica de 5 CV - Trifásico - (conversor CA/CA – 220/220V e CC/CA - 250 - 380 Vcc/220 Vca). O inversor deve ter a opção de alimentação Híbrida (alimentação da rede da concessionária e das placas fotovoltaicas).
- 1x Stringbox - 2x1 1000V 25A IP65;
- 2 x Par de Conector Solar Fotovoltaico MC4;
- 100 metros de Cabo Solar Fotovoltaico.</t>
    </r>
  </si>
  <si>
    <r>
      <rPr>
        <b/>
        <sz val="10"/>
        <rFont val="Arial"/>
        <family val="2"/>
      </rPr>
      <t>Kit solar para bomba hidráulica, centrífuga, potência de 3 CV, trifásica 220V, com inversor de frequência solar, capacidade de no mínimo de 6.510 Wp, composto pelos seguintes itens:</t>
    </r>
    <r>
      <rPr>
        <sz val="10"/>
        <rFont val="Arial"/>
        <family val="2"/>
      </rPr>
      <t xml:space="preserve">
- Painéis solares fotovoltaicos com capacidade total de no mínimo 6.510 Wp. Material do Painel Solar: Silício Monocristalino;
- Inversor solar para bomba trifásica de 3 CV - Trifásico - (conversor CA/CA – 220/220V e CC/CA - 250 - 380 Vcc/220 Vca). O inversor deve ter a opção de alimentação Híbrida (alimentação da rede da concessionária e das placas fotovoltaicas).
- 1x Stringbox - 2x1 1000V 25A IP65;
- 2x Par de Conector Solar Fotovoltaico MC4;
- 100 metros de Cabo Solar Fotovoltaico.</t>
    </r>
  </si>
  <si>
    <r>
      <rPr>
        <b/>
        <sz val="10"/>
        <rFont val="Arial"/>
        <family val="2"/>
      </rPr>
      <t>Kit solar para bomba hidráulica, centrífuga, potência de 2 CV, trifásica 220V, com inversor de frequência solar, capacidade de no mínimo de 3.255 Wp, composto pelos seguintes itens:</t>
    </r>
    <r>
      <rPr>
        <sz val="10"/>
        <rFont val="Arial"/>
        <family val="2"/>
      </rPr>
      <t xml:space="preserve">
- Painéis solares fotovoltaicos com capacidade total de no mínimo 3.255 Wp. Material do Painel Solar: Silício Monocristalino;
- Inversor solar para bomba trifásica de 2 CV - Trifásico - (conversor CA/CA – 220/220V e CC/CA - 250 - 380 Vcc/220 Vca). O inversor deve ter a opção de alimentação Híbrida (alimentação da rede da concessionária e das placas fotovoltaicas).
- 1x Stringbox - 2x1 1000V 25A IP65;
- 1x Par de Conector Solar Fotovoltaico MC4;
- 50 metros de Cabo Solar Fotovoltaico.</t>
    </r>
  </si>
  <si>
    <r>
      <rPr>
        <b/>
        <sz val="10"/>
        <rFont val="Arial"/>
        <family val="2"/>
      </rPr>
      <t>Kit solar para bomba hidráulica, centrífuga, potência de 1 CV, trifásica 220V, com inversor de frequência solar, capacidade de no mínimo de 3.255 Wp, composto pelos seguintes itens:</t>
    </r>
    <r>
      <rPr>
        <sz val="10"/>
        <rFont val="Arial"/>
        <family val="2"/>
      </rPr>
      <t xml:space="preserve">
- Painéis solares fotovoltaicos com capacidade total de no mínimo 3.255 Wp. Material do Painel Solar: Silício Monocristalino;
- Inversor solar para bomba trifásica de 1 CV - Trifásico - (conversor CA/CA – 220/220V e CC/CA - 250 - 380 Vcc/220 Vca). O inversor deve ter a opção de alimentação Híbrida (alimentação da rede da concessionária e das placas fotovoltaicas).
- 1x Stringbox - 2x1 1000V 25A IP65;
- 1x Par de Conector Solar Fotovoltaico MC4;
- 50 metros de Cabo Solar Fotovoltaico.</t>
    </r>
  </si>
  <si>
    <r>
      <rPr>
        <b/>
        <sz val="10"/>
        <rFont val="Arial"/>
        <family val="2"/>
      </rPr>
      <t>Tanque, com formato circular, elevado, de geomembrana PVC, capacidade mínima de 30 m³, composto pelos seguintes itens:</t>
    </r>
    <r>
      <rPr>
        <sz val="10"/>
        <rFont val="Arial"/>
        <family val="2"/>
      </rPr>
      <t xml:space="preserve">
 - Manta de POLICLORETO DE VINILA Reforçado resistência equivalente à 1,2mm de espessura;
- Flange de saída PVC com borracha de vedação;
- Alambrados de sustentação em ferro com isolamento em zinco;
- Cinto de reforço de tela estrutural 100% Ferro Galvanizado;
- Postes de fixação para tela estrutural 100% ferro galvanizado a fogo;
- Arames com cobertura de PVC de travamento para reforço de estrutura;
- Peças acessórias de fixação em  ferro galvanizado;
- Proteção contra furos no perímetro do tanque;
-Tampas em polipropileno para evitar que os postes fiquem com água;
- Manta de reparo (superfita, cola até em baixo da água).</t>
    </r>
  </si>
  <si>
    <r>
      <rPr>
        <b/>
        <sz val="10"/>
        <rFont val="Arial"/>
        <family val="2"/>
      </rPr>
      <t>Tanque, com formato circular, elevado, de geomembrana PVC, capacidade mínima de 60 m³, composto pelos seguintes itens</t>
    </r>
    <r>
      <rPr>
        <sz val="10"/>
        <rFont val="Arial"/>
        <family val="2"/>
      </rPr>
      <t>:
 - Manta de POLICLORETO DE VINILA Reforçado resistência equivalente à 1,2mm de espessura;
- Flange de saída PVC com borracha de vedação;
- Alambrados de sustentação em ferro com isolamento em zinco;
- Cinto de reforço de tela estrutural 100% Ferro Galvanizado;
- Postes de fixação para tela estrutural 100% ferro galvanizado a fogo;
- Arames com cobertura de PVC de travamento para reforço de estrutura;
- Peças acessórias de fixação em  ferro galvanizado;
- Proteção contra furos no perímetro do tanque;
-Tampas em polipropileno para evitar que os postes fiquem com água;
- Manta de reparo (superfita, cola até em baixo da água).</t>
    </r>
  </si>
  <si>
    <r>
      <rPr>
        <b/>
        <sz val="10"/>
        <rFont val="Arial"/>
        <family val="2"/>
      </rPr>
      <t>Tanque, com formato circular, elevado, de geomembrana PVC, capacidade mínima de 90 m³, composto pelos seguintes itens:</t>
    </r>
    <r>
      <rPr>
        <sz val="10"/>
        <rFont val="Arial"/>
        <family val="2"/>
      </rPr>
      <t xml:space="preserve">
 - Manta de POLICLORETO DE VINILA Reforçado resistência equivalente à 1,2mm de espessura;
- Flange de saída PVC com borracha de vedação;
- Alambrados de sustentação em ferro com isolamento em zinco;
- Cinto de reforço de tela estrutural 100% Ferro Galvanizado;
- Postes de fixação para tela estrutural 100% ferro galvanizado a fogo;
- Arames com cobertura de PVC de travamento para reforço de estrutura;
- Peças acessórias de fixação em  ferro galvanizado;
- Proteção contra furos no perímetro do tanque;
-Tampas em polipropileno para evitar que os postes fiquem com água;
- Manta de reparo (superfita, cola até em baixo da água).</t>
    </r>
  </si>
  <si>
    <r>
      <rPr>
        <b/>
        <sz val="10"/>
        <rFont val="Arial"/>
        <family val="2"/>
      </rPr>
      <t>Tanque, com formato circular, elevado, de geomembrana PVC, capacidade mínima de 110 m³, composto pelos seguintes itens:</t>
    </r>
    <r>
      <rPr>
        <sz val="10"/>
        <rFont val="Arial"/>
        <family val="2"/>
      </rPr>
      <t xml:space="preserve">
 - Manta de POLICLORETO DE VINILA Reforçado resistência equivalente à 1,2mm de espessura;
- Flange de saída PVC com borracha de vedação;
- Alambrados de sustentação em ferro com isolamento em zinco;
- Cinto de reforço de tela estrutural 100% Ferro Galvanizado;
- Postes de fixação para tela estrutural 100% ferro galvanizado a fogo;
- Arames com cobertura de PVC de travamento para reforço de estrutura;
- Peças acessórias de fixação em  ferro galvanizado;
- Proteção contra furos no perímetro do tanque;
-Tampas em polipropileno para evitar que os postes fiquem com água;
- Manta de reparo (superfita, cola até em baixo da água).</t>
    </r>
  </si>
  <si>
    <t>ESTAÇÃO COMPACTA E AUTOMÁTICA PARA TRATAMENTO DE ÁGUAS - CAPACIDADE DE 5 M³/H</t>
  </si>
  <si>
    <t>Fornecimento, transporte, carga e descarga de equipamentos, material hidráulico e eletromecânico para uso em sistemas de abastecimento de água, múltiplo uso, visando atender demandas de municípios, associações, cooperativas e de outras ações na área de atuação da CODEVASF, no Estado da Bahia, sob a gestão da 2ª Superintendência Regional da CODEVASF</t>
  </si>
  <si>
    <r>
      <rPr>
        <b/>
        <sz val="10"/>
        <rFont val="Arial"/>
        <family val="2"/>
      </rPr>
      <t>Conjunto motobomba, centrífuga, potência de 1 cv, Trifásica 220 V, conforme especificações técnicas abaixo:</t>
    </r>
    <r>
      <rPr>
        <sz val="10"/>
        <rFont val="Arial"/>
        <family val="2"/>
      </rPr>
      <t xml:space="preserve">
- Potência do motor: 1 CV;
- Motor trifásico: tensão 220 V;
- Vazão Máxima: 14 m³/h a 10 m.c.a
- Vazão Mínima: 2 m³/h a 30 m.c.a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</si>
  <si>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de 2 cv, Trifásica 220 V, conforme especificações técnicas abaixo:</t>
    </r>
    <r>
      <rPr>
        <sz val="10"/>
        <rFont val="Arial"/>
        <family val="2"/>
      </rPr>
      <t xml:space="preserve">
- Potência do motor: 2 CV;
- Motor trifásico: tensão 220 V;
- Vazão Máxima: 15 m³/h a 12 m.c.a
- Vazão Mínima: 3 m³/h a 42 m.c.a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</si>
  <si>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de 3 cv, Trifásica 220 V, conforme especificações técnicas abaixo:</t>
    </r>
    <r>
      <rPr>
        <sz val="10"/>
        <rFont val="Arial"/>
        <family val="2"/>
      </rPr>
      <t xml:space="preserve">
- Potência do motor: 3 CV;
- Motor trifásico: tensão 220 V;
- Vazão Máxima: 18 m³/h a 12 m.c.a
- Vazão Mínima: 2 m³/h a 46 m.c.a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</si>
  <si>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de 4 cv, Trifásica 220 V, conforme especificações técnicas abaixo:</t>
    </r>
    <r>
      <rPr>
        <sz val="10"/>
        <rFont val="Arial"/>
        <family val="2"/>
      </rPr>
      <t xml:space="preserve">
- Potência do motor: 4 CV;
- Motor trifásico: tensão 220 V;
- Vazão Máxima: 22 m³/h a 22 m.c.a;
- Vazão Mínima: 6 m³/h a 38 m.c.a;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</si>
  <si>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de 5 cv, Trifásica 220 V, conforme especificações técnicas abaixo:</t>
    </r>
    <r>
      <rPr>
        <sz val="10"/>
        <rFont val="Arial"/>
        <family val="2"/>
      </rPr>
      <t xml:space="preserve">
- Potência do motor: 5 CV;
- Motor trifásico: tensão 220 V;
- Vazão Máxima: 40 m³/h a 22 m.c.a;
- Vazão Mínima: 9 m³/h a 32 m.c.a;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</si>
  <si>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7,5 cv, Trifásica 380 V, conforme especificações técnicas abaixo:</t>
    </r>
    <r>
      <rPr>
        <sz val="10"/>
        <rFont val="Arial"/>
        <family val="2"/>
      </rPr>
      <t xml:space="preserve">
- Potência do motor: 7,5 CV;
- Motor trifásico: tensão 380 V;
- Vazão Máxima: 79 m³/h a 14 m.c.a;
- Vazão Mínima: 46 m³/h a 24 m.c.a;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</si>
  <si>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10 cv, Trifásica 380 V, conforme especificações técnicas abaixo:</t>
    </r>
    <r>
      <rPr>
        <sz val="10"/>
        <rFont val="Arial"/>
        <family val="2"/>
      </rPr>
      <t xml:space="preserve">
- Potência do motor: 10 CV;
- Motor trifásico: tensão 380 V;
- Vazão Máxima: 86 m³/h a 20 m.c.a;
- Vazão Mínima: 42 m³/h a 32 m.c.a;
- Sucção: com rosca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</si>
  <si>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12,5 cv, Trifásica 380 V, conforme especificações técnicas abaixo:</t>
    </r>
    <r>
      <rPr>
        <sz val="10"/>
        <rFont val="Arial"/>
        <family val="2"/>
      </rPr>
      <t xml:space="preserve">
- Potência do motor: 12,5 CV;
- Motor trifásico: tensão 380 V;
- Vazão Máxima: 88 m³/h a 24 m.c.a;
- Vazão Mínima: 50 m³/h a 36 m.c.a;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</si>
  <si>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Estação compacta e automática para tratamento de águas - capacidade de 5 m³/h, contendo no mínimo o seguinte:</t>
    </r>
    <r>
      <rPr>
        <sz val="10"/>
        <rFont val="Arial"/>
        <family val="2"/>
      </rPr>
      <t xml:space="preserve">
- 01 painel elétrico e controle (conforme NR 10);
- 03 conjuntos motobombas de 01, 02 e 03 cv;
- 01 calha de floculação;
- 01 decantador lamelar de fundo cônico;
- 01 sistema de dosagem de produtos químicos;
- 01 filtro de leito misto - carvões antracitoso e ativado;
- 01 plataforma de apoio;
- 01 moto bomba do filtro 3 cv;
- 01 projeto das instalações: civil, hidráulicos e elétricos;
- 02 tanques de 10 m³, cada, instalados apoiados, em PRFV e pintados na cor padrão da ETA, para utilização como equalizador da água bruta e tanque de reservação de água tratada;
- 01 memorial descritivo e manual de operacional;
- 01 incluso a instalação da ETA, o startup e treinamentos operacionais;
- Incluso frete;
- Incluso a construção da base civil com uma área aproximada de 78 m² (12 m x 6,5 m), visando a instalação dos equipamentos da ETA;
- Fornecimento de caminhão munck necessário para transporte, movimentação e instalação dos equipamentos da ETA.</t>
    </r>
  </si>
  <si>
    <t>ANEXO II - 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</si>
</sst>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.00_-;\-* #,##0.00_-;_-* &quot;-&quot;??.00_-;_-@_-"/>
  </numFmts>
  <fonts count="10">
    <font>
      <sz val="10"/>
      <name val="Arial"/>
      <charset val="134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  <font>
      <b/>
      <sz val="10"/>
      <color theme="0" tint="-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7">
    <xf numFmtId="0" fontId="0" fillId="0" borderId="0" xfId="0"/>
    <xf numFmtId="0" fontId="0" fillId="2" borderId="0" xfId="0" applyFill="1"/>
    <xf numFmtId="0" fontId="1" fillId="3" borderId="4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43" fontId="0" fillId="0" borderId="8" xfId="1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43" fontId="0" fillId="0" borderId="2" xfId="0" applyNumberFormat="1" applyBorder="1" applyAlignment="1">
      <alignment horizontal="center" vertical="center"/>
    </xf>
    <xf numFmtId="0" fontId="1" fillId="3" borderId="3" xfId="0" applyFont="1" applyFill="1" applyBorder="1" applyAlignment="1"/>
    <xf numFmtId="0" fontId="1" fillId="3" borderId="8" xfId="0" applyFont="1" applyFill="1" applyBorder="1" applyAlignment="1"/>
    <xf numFmtId="0" fontId="1" fillId="3" borderId="11" xfId="0" applyFont="1" applyFill="1" applyBorder="1" applyAlignment="1"/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wrapText="1"/>
    </xf>
    <xf numFmtId="43" fontId="1" fillId="3" borderId="11" xfId="0" applyNumberFormat="1" applyFont="1" applyFill="1" applyBorder="1" applyAlignment="1"/>
    <xf numFmtId="43" fontId="1" fillId="3" borderId="8" xfId="0" applyNumberFormat="1" applyFont="1" applyFill="1" applyBorder="1" applyAlignment="1"/>
    <xf numFmtId="43" fontId="1" fillId="3" borderId="3" xfId="0" applyNumberFormat="1" applyFont="1" applyFill="1" applyBorder="1" applyAlignment="1"/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6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43" fontId="9" fillId="3" borderId="8" xfId="1" applyFont="1" applyFill="1" applyBorder="1" applyAlignment="1">
      <alignment vertical="center"/>
    </xf>
    <xf numFmtId="0" fontId="3" fillId="0" borderId="0" xfId="0" applyFont="1"/>
    <xf numFmtId="0" fontId="3" fillId="0" borderId="7" xfId="0" applyFont="1" applyBorder="1" applyAlignment="1">
      <alignment wrapText="1"/>
    </xf>
    <xf numFmtId="43" fontId="0" fillId="0" borderId="0" xfId="0" applyNumberFormat="1"/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  <xf numFmtId="0" fontId="5" fillId="3" borderId="10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43" fontId="7" fillId="3" borderId="3" xfId="0" applyNumberFormat="1" applyFont="1" applyFill="1" applyBorder="1" applyAlignment="1">
      <alignment horizontal="center" vertical="center"/>
    </xf>
    <xf numFmtId="43" fontId="7" fillId="3" borderId="11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43" fontId="7" fillId="3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 wrapText="1"/>
    </xf>
  </cellXfs>
  <cellStyles count="7">
    <cellStyle name="Normal" xfId="0" builtinId="0"/>
    <cellStyle name="Normal 2" xfId="2" xr:uid="{00000000-0005-0000-0000-000031000000}"/>
    <cellStyle name="Porcentagem 2" xfId="3" xr:uid="{00000000-0005-0000-0000-000032000000}"/>
    <cellStyle name="Separador de milhares 2" xfId="4" xr:uid="{00000000-0005-0000-0000-000033000000}"/>
    <cellStyle name="Separador de milhares 3" xfId="5" xr:uid="{00000000-0005-0000-0000-000034000000}"/>
    <cellStyle name="Vírgula" xfId="1" builtinId="3"/>
    <cellStyle name="Vírgula 2" xfId="6" xr:uid="{00000000-0005-0000-0000-000035000000}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60221-4985-44EF-A0CE-6F7141B7E711}">
  <dimension ref="A1:C26"/>
  <sheetViews>
    <sheetView showGridLines="0" view="pageBreakPreview" zoomScale="93" zoomScaleNormal="100" zoomScaleSheetLayoutView="93" workbookViewId="0">
      <selection activeCell="E33" sqref="E33"/>
    </sheetView>
  </sheetViews>
  <sheetFormatPr defaultColWidth="9" defaultRowHeight="12.75"/>
  <cols>
    <col min="1" max="1" width="8.42578125" customWidth="1"/>
    <col min="2" max="2" width="57.28515625" customWidth="1"/>
    <col min="3" max="3" width="27.42578125" customWidth="1"/>
    <col min="4" max="5" width="9" customWidth="1"/>
  </cols>
  <sheetData>
    <row r="1" spans="1:3" ht="24" customHeight="1">
      <c r="A1" s="36" t="s">
        <v>16</v>
      </c>
      <c r="B1" s="39" t="s">
        <v>29</v>
      </c>
      <c r="C1" s="40"/>
    </row>
    <row r="2" spans="1:3" ht="21" customHeight="1">
      <c r="A2" s="37"/>
      <c r="B2" s="41"/>
      <c r="C2" s="42"/>
    </row>
    <row r="3" spans="1:3">
      <c r="A3" s="38"/>
      <c r="B3" s="43"/>
      <c r="C3" s="44"/>
    </row>
    <row r="4" spans="1:3">
      <c r="A4" s="18"/>
      <c r="B4" s="19"/>
      <c r="C4" s="19"/>
    </row>
    <row r="5" spans="1:3">
      <c r="A5" s="45"/>
      <c r="B5" s="46"/>
      <c r="C5" s="47"/>
    </row>
    <row r="6" spans="1:3">
      <c r="A6" s="2"/>
      <c r="B6" s="3" t="s">
        <v>1</v>
      </c>
      <c r="C6" s="4" t="s">
        <v>5</v>
      </c>
    </row>
    <row r="7" spans="1:3" s="1" customFormat="1">
      <c r="A7" s="5"/>
      <c r="B7" s="6"/>
      <c r="C7" s="7"/>
    </row>
    <row r="8" spans="1:3">
      <c r="A8" s="48" t="s">
        <v>6</v>
      </c>
      <c r="B8" s="49"/>
      <c r="C8" s="20">
        <f>SUM(Detalhamento!G9:G10)</f>
        <v>0</v>
      </c>
    </row>
    <row r="9" spans="1:3">
      <c r="A9" s="23"/>
      <c r="B9" s="24"/>
      <c r="C9" s="12"/>
    </row>
    <row r="10" spans="1:3">
      <c r="A10" s="23"/>
      <c r="B10" s="24"/>
      <c r="C10" s="12"/>
    </row>
    <row r="11" spans="1:3">
      <c r="A11" s="50" t="s">
        <v>10</v>
      </c>
      <c r="B11" s="51"/>
      <c r="C11" s="21">
        <f>SUM(Detalhamento!G12:G13)</f>
        <v>0</v>
      </c>
    </row>
    <row r="12" spans="1:3">
      <c r="A12" s="23"/>
      <c r="B12" s="24"/>
      <c r="C12" s="12"/>
    </row>
    <row r="13" spans="1:3">
      <c r="A13" s="23"/>
      <c r="B13" s="24"/>
      <c r="C13" s="12"/>
    </row>
    <row r="14" spans="1:3">
      <c r="A14" s="50" t="s">
        <v>14</v>
      </c>
      <c r="B14" s="51"/>
      <c r="C14" s="22">
        <f>SUM(Detalhamento!G15:G22)</f>
        <v>0</v>
      </c>
    </row>
    <row r="15" spans="1:3">
      <c r="A15" s="23"/>
      <c r="B15" s="25"/>
      <c r="C15" s="12"/>
    </row>
    <row r="16" spans="1:3">
      <c r="A16" s="23"/>
      <c r="B16" s="25"/>
      <c r="C16" s="12"/>
    </row>
    <row r="17" spans="1:3">
      <c r="A17" s="50" t="s">
        <v>13</v>
      </c>
      <c r="B17" s="51"/>
      <c r="C17" s="22">
        <f>SUM(Detalhamento!G24:G29)</f>
        <v>0</v>
      </c>
    </row>
    <row r="18" spans="1:3">
      <c r="A18" s="23"/>
      <c r="B18" s="26"/>
      <c r="C18" s="12"/>
    </row>
    <row r="19" spans="1:3">
      <c r="A19" s="23"/>
      <c r="B19" s="26"/>
      <c r="C19" s="12"/>
    </row>
    <row r="20" spans="1:3">
      <c r="A20" s="50" t="s">
        <v>15</v>
      </c>
      <c r="B20" s="51"/>
      <c r="C20" s="22">
        <f>SUM(Detalhamento!G31:G34)</f>
        <v>0</v>
      </c>
    </row>
    <row r="21" spans="1:3">
      <c r="A21" s="23"/>
      <c r="B21" s="24"/>
      <c r="C21" s="12"/>
    </row>
    <row r="22" spans="1:3">
      <c r="A22" s="23"/>
      <c r="B22" s="24"/>
      <c r="C22" s="12"/>
    </row>
    <row r="23" spans="1:3" ht="27" customHeight="1">
      <c r="A23" s="58" t="s">
        <v>28</v>
      </c>
      <c r="B23" s="59"/>
      <c r="C23" s="32">
        <f>Detalhamento!G36</f>
        <v>0</v>
      </c>
    </row>
    <row r="24" spans="1:3">
      <c r="A24" s="27"/>
      <c r="B24" s="28"/>
      <c r="C24" s="29"/>
    </row>
    <row r="25" spans="1:3">
      <c r="A25" s="52" t="s">
        <v>17</v>
      </c>
      <c r="B25" s="53"/>
      <c r="C25" s="56">
        <f>SUM(C8:C24)</f>
        <v>0</v>
      </c>
    </row>
    <row r="26" spans="1:3">
      <c r="A26" s="54"/>
      <c r="B26" s="55"/>
      <c r="C26" s="57"/>
    </row>
  </sheetData>
  <mergeCells count="11">
    <mergeCell ref="A17:B17"/>
    <mergeCell ref="A20:B20"/>
    <mergeCell ref="A25:B26"/>
    <mergeCell ref="C25:C26"/>
    <mergeCell ref="A14:B14"/>
    <mergeCell ref="A23:B23"/>
    <mergeCell ref="A1:A3"/>
    <mergeCell ref="B1:C3"/>
    <mergeCell ref="A5:C5"/>
    <mergeCell ref="A8:B8"/>
    <mergeCell ref="A11:B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8"/>
  <sheetViews>
    <sheetView showGridLines="0" tabSelected="1" view="pageBreakPreview" topLeftCell="B1" zoomScaleNormal="100" zoomScaleSheetLayoutView="100" workbookViewId="0">
      <selection activeCell="B37" sqref="B37:F38"/>
    </sheetView>
  </sheetViews>
  <sheetFormatPr defaultColWidth="9" defaultRowHeight="12.75"/>
  <cols>
    <col min="1" max="1" width="0" hidden="1" customWidth="1"/>
    <col min="2" max="2" width="8.42578125" customWidth="1"/>
    <col min="3" max="3" width="57.28515625" customWidth="1"/>
    <col min="5" max="5" width="12.140625" bestFit="1" customWidth="1"/>
    <col min="6" max="6" width="15.42578125" customWidth="1"/>
    <col min="7" max="7" width="17.5703125" customWidth="1"/>
    <col min="8" max="9" width="9" customWidth="1"/>
  </cols>
  <sheetData>
    <row r="1" spans="2:9" ht="12.75" customHeight="1">
      <c r="B1" s="36" t="s">
        <v>16</v>
      </c>
      <c r="C1" s="66"/>
      <c r="D1" s="66"/>
      <c r="E1" s="66"/>
      <c r="F1" s="66"/>
      <c r="G1" s="40"/>
    </row>
    <row r="2" spans="2:9">
      <c r="B2" s="37"/>
      <c r="C2" s="41"/>
      <c r="D2" s="41"/>
      <c r="E2" s="41"/>
      <c r="F2" s="41"/>
      <c r="G2" s="42"/>
    </row>
    <row r="3" spans="2:9">
      <c r="B3" s="38"/>
      <c r="C3" s="43"/>
      <c r="D3" s="43"/>
      <c r="E3" s="43"/>
      <c r="F3" s="43"/>
      <c r="G3" s="44"/>
    </row>
    <row r="4" spans="2:9">
      <c r="B4" s="18"/>
      <c r="C4" s="19"/>
      <c r="D4" s="19"/>
      <c r="E4" s="19"/>
      <c r="F4" s="19"/>
      <c r="G4" s="19"/>
    </row>
    <row r="5" spans="2:9">
      <c r="B5" s="45" t="s">
        <v>39</v>
      </c>
      <c r="C5" s="46"/>
      <c r="D5" s="46"/>
      <c r="E5" s="46"/>
      <c r="F5" s="46"/>
      <c r="G5" s="47"/>
    </row>
    <row r="6" spans="2:9">
      <c r="B6" s="2" t="s">
        <v>0</v>
      </c>
      <c r="C6" s="3" t="s">
        <v>1</v>
      </c>
      <c r="D6" s="3" t="s">
        <v>2</v>
      </c>
      <c r="E6" s="3" t="s">
        <v>3</v>
      </c>
      <c r="F6" s="3" t="s">
        <v>4</v>
      </c>
      <c r="G6" s="4" t="s">
        <v>5</v>
      </c>
    </row>
    <row r="7" spans="2:9" s="1" customFormat="1">
      <c r="B7" s="5"/>
      <c r="C7" s="6"/>
      <c r="D7" s="6"/>
      <c r="E7" s="6"/>
      <c r="F7" s="6"/>
      <c r="G7" s="7"/>
    </row>
    <row r="8" spans="2:9">
      <c r="B8" s="64" t="s">
        <v>6</v>
      </c>
      <c r="C8" s="65"/>
      <c r="D8" s="65"/>
      <c r="E8" s="65"/>
      <c r="F8" s="65"/>
      <c r="G8" s="17"/>
    </row>
    <row r="9" spans="2:9" ht="38.25">
      <c r="B9" s="8">
        <v>1</v>
      </c>
      <c r="C9" s="34" t="s">
        <v>7</v>
      </c>
      <c r="D9" s="9" t="s">
        <v>8</v>
      </c>
      <c r="E9" s="10">
        <v>150000</v>
      </c>
      <c r="F9" s="11"/>
      <c r="G9" s="12">
        <f>E9*F9</f>
        <v>0</v>
      </c>
      <c r="I9" s="35"/>
    </row>
    <row r="10" spans="2:9" ht="38.25">
      <c r="B10" s="8">
        <v>2</v>
      </c>
      <c r="C10" s="34" t="s">
        <v>9</v>
      </c>
      <c r="D10" s="9" t="s">
        <v>8</v>
      </c>
      <c r="E10" s="13">
        <f>8000</f>
        <v>8000</v>
      </c>
      <c r="F10" s="11"/>
      <c r="G10" s="12">
        <f>E10*F10</f>
        <v>0</v>
      </c>
    </row>
    <row r="11" spans="2:9">
      <c r="B11" s="62" t="s">
        <v>10</v>
      </c>
      <c r="C11" s="63"/>
      <c r="D11" s="63"/>
      <c r="E11" s="63"/>
      <c r="F11" s="63"/>
      <c r="G11" s="16"/>
    </row>
    <row r="12" spans="2:9" ht="25.5">
      <c r="B12" s="8">
        <v>3</v>
      </c>
      <c r="C12" s="34" t="s">
        <v>11</v>
      </c>
      <c r="D12" s="9" t="s">
        <v>8</v>
      </c>
      <c r="E12" s="10">
        <f>24000/2</f>
        <v>12000</v>
      </c>
      <c r="F12" s="11"/>
      <c r="G12" s="12">
        <f>E12*F12</f>
        <v>0</v>
      </c>
    </row>
    <row r="13" spans="2:9" ht="25.5">
      <c r="B13" s="8">
        <v>4</v>
      </c>
      <c r="C13" s="34" t="s">
        <v>12</v>
      </c>
      <c r="D13" s="9" t="s">
        <v>8</v>
      </c>
      <c r="E13" s="10">
        <f>10000/2</f>
        <v>5000</v>
      </c>
      <c r="F13" s="11"/>
      <c r="G13" s="12">
        <f>E13*F13</f>
        <v>0</v>
      </c>
    </row>
    <row r="14" spans="2:9">
      <c r="B14" s="62" t="s">
        <v>14</v>
      </c>
      <c r="C14" s="63"/>
      <c r="D14" s="63"/>
      <c r="E14" s="63"/>
      <c r="F14" s="63"/>
      <c r="G14" s="15"/>
    </row>
    <row r="15" spans="2:9" ht="140.25">
      <c r="B15" s="8">
        <v>5</v>
      </c>
      <c r="C15" s="34" t="s">
        <v>30</v>
      </c>
      <c r="D15" s="9" t="s">
        <v>8</v>
      </c>
      <c r="E15" s="10">
        <v>60</v>
      </c>
      <c r="F15" s="11"/>
      <c r="G15" s="12">
        <f>E15*F15</f>
        <v>0</v>
      </c>
    </row>
    <row r="16" spans="2:9" ht="140.25">
      <c r="B16" s="8">
        <v>6</v>
      </c>
      <c r="C16" s="34" t="s">
        <v>31</v>
      </c>
      <c r="D16" s="9" t="s">
        <v>8</v>
      </c>
      <c r="E16" s="10">
        <v>60</v>
      </c>
      <c r="F16" s="11"/>
      <c r="G16" s="12">
        <f t="shared" ref="G16:G22" si="0">E16*F16</f>
        <v>0</v>
      </c>
    </row>
    <row r="17" spans="2:7" ht="140.25">
      <c r="B17" s="8">
        <v>7</v>
      </c>
      <c r="C17" s="34" t="s">
        <v>32</v>
      </c>
      <c r="D17" s="9" t="s">
        <v>8</v>
      </c>
      <c r="E17" s="10">
        <v>60</v>
      </c>
      <c r="F17" s="11"/>
      <c r="G17" s="12">
        <f t="shared" si="0"/>
        <v>0</v>
      </c>
    </row>
    <row r="18" spans="2:7" ht="140.25">
      <c r="B18" s="8">
        <v>8</v>
      </c>
      <c r="C18" s="34" t="s">
        <v>33</v>
      </c>
      <c r="D18" s="30" t="s">
        <v>8</v>
      </c>
      <c r="E18" s="10">
        <v>30</v>
      </c>
      <c r="F18" s="11"/>
      <c r="G18" s="12">
        <f t="shared" si="0"/>
        <v>0</v>
      </c>
    </row>
    <row r="19" spans="2:7" ht="140.25">
      <c r="B19" s="8">
        <v>9</v>
      </c>
      <c r="C19" s="34" t="s">
        <v>34</v>
      </c>
      <c r="D19" s="9" t="s">
        <v>8</v>
      </c>
      <c r="E19" s="10">
        <v>30</v>
      </c>
      <c r="F19" s="11"/>
      <c r="G19" s="12">
        <f t="shared" si="0"/>
        <v>0</v>
      </c>
    </row>
    <row r="20" spans="2:7" ht="140.25">
      <c r="B20" s="8">
        <v>10</v>
      </c>
      <c r="C20" s="34" t="s">
        <v>35</v>
      </c>
      <c r="D20" s="9" t="s">
        <v>8</v>
      </c>
      <c r="E20" s="10">
        <v>30</v>
      </c>
      <c r="F20" s="11"/>
      <c r="G20" s="12">
        <f t="shared" si="0"/>
        <v>0</v>
      </c>
    </row>
    <row r="21" spans="2:7" ht="140.25">
      <c r="B21" s="8">
        <v>11</v>
      </c>
      <c r="C21" s="34" t="s">
        <v>36</v>
      </c>
      <c r="D21" s="9" t="s">
        <v>8</v>
      </c>
      <c r="E21" s="10">
        <v>15</v>
      </c>
      <c r="F21" s="14"/>
      <c r="G21" s="12">
        <f t="shared" si="0"/>
        <v>0</v>
      </c>
    </row>
    <row r="22" spans="2:7" ht="140.25">
      <c r="B22" s="8">
        <v>12</v>
      </c>
      <c r="C22" s="34" t="s">
        <v>37</v>
      </c>
      <c r="D22" s="9" t="s">
        <v>8</v>
      </c>
      <c r="E22" s="10">
        <v>15</v>
      </c>
      <c r="F22" s="14"/>
      <c r="G22" s="12">
        <f t="shared" si="0"/>
        <v>0</v>
      </c>
    </row>
    <row r="23" spans="2:7">
      <c r="B23" s="62" t="s">
        <v>13</v>
      </c>
      <c r="C23" s="63"/>
      <c r="D23" s="63"/>
      <c r="E23" s="63"/>
      <c r="F23" s="63"/>
      <c r="G23" s="15"/>
    </row>
    <row r="24" spans="2:7" ht="165.75">
      <c r="B24" s="8">
        <v>13</v>
      </c>
      <c r="C24" s="31" t="s">
        <v>23</v>
      </c>
      <c r="D24" s="9" t="s">
        <v>8</v>
      </c>
      <c r="E24" s="10">
        <v>30</v>
      </c>
      <c r="F24" s="11"/>
      <c r="G24" s="12">
        <f>E24*F24</f>
        <v>0</v>
      </c>
    </row>
    <row r="25" spans="2:7" ht="165.75">
      <c r="B25" s="8">
        <v>14</v>
      </c>
      <c r="C25" s="31" t="s">
        <v>22</v>
      </c>
      <c r="D25" s="9" t="s">
        <v>8</v>
      </c>
      <c r="E25" s="10">
        <v>30</v>
      </c>
      <c r="F25" s="11"/>
      <c r="G25" s="12">
        <f t="shared" ref="G25:G29" si="1">E25*F25</f>
        <v>0</v>
      </c>
    </row>
    <row r="26" spans="2:7" ht="165.75">
      <c r="B26" s="8">
        <v>15</v>
      </c>
      <c r="C26" s="31" t="s">
        <v>21</v>
      </c>
      <c r="D26" s="9" t="s">
        <v>8</v>
      </c>
      <c r="E26" s="10">
        <v>30</v>
      </c>
      <c r="F26" s="11"/>
      <c r="G26" s="12">
        <f t="shared" si="1"/>
        <v>0</v>
      </c>
    </row>
    <row r="27" spans="2:7" ht="165.75">
      <c r="B27" s="8">
        <v>16</v>
      </c>
      <c r="C27" s="31" t="s">
        <v>20</v>
      </c>
      <c r="D27" s="9" t="s">
        <v>8</v>
      </c>
      <c r="E27" s="10">
        <v>30</v>
      </c>
      <c r="F27" s="11"/>
      <c r="G27" s="12">
        <f t="shared" si="1"/>
        <v>0</v>
      </c>
    </row>
    <row r="28" spans="2:7" ht="140.25">
      <c r="B28" s="8">
        <v>17</v>
      </c>
      <c r="C28" s="31" t="s">
        <v>19</v>
      </c>
      <c r="D28" s="9" t="s">
        <v>8</v>
      </c>
      <c r="E28" s="10">
        <v>30</v>
      </c>
      <c r="F28" s="11"/>
      <c r="G28" s="12">
        <f t="shared" si="1"/>
        <v>0</v>
      </c>
    </row>
    <row r="29" spans="2:7" ht="140.25">
      <c r="B29" s="8">
        <v>18</v>
      </c>
      <c r="C29" s="31" t="s">
        <v>18</v>
      </c>
      <c r="D29" s="9" t="s">
        <v>8</v>
      </c>
      <c r="E29" s="10">
        <v>15</v>
      </c>
      <c r="F29" s="11"/>
      <c r="G29" s="12">
        <f t="shared" si="1"/>
        <v>0</v>
      </c>
    </row>
    <row r="30" spans="2:7">
      <c r="B30" s="62" t="s">
        <v>15</v>
      </c>
      <c r="C30" s="63"/>
      <c r="D30" s="63"/>
      <c r="E30" s="63"/>
      <c r="F30" s="63"/>
      <c r="G30" s="15"/>
    </row>
    <row r="31" spans="2:7" ht="216.75">
      <c r="B31" s="8">
        <v>19</v>
      </c>
      <c r="C31" s="34" t="s">
        <v>24</v>
      </c>
      <c r="D31" s="9" t="s">
        <v>8</v>
      </c>
      <c r="E31" s="10">
        <v>20</v>
      </c>
      <c r="F31" s="11"/>
      <c r="G31" s="12">
        <f>E31*F31</f>
        <v>0</v>
      </c>
    </row>
    <row r="32" spans="2:7" ht="216.75">
      <c r="B32" s="8">
        <v>20</v>
      </c>
      <c r="C32" s="34" t="s">
        <v>25</v>
      </c>
      <c r="D32" s="9" t="s">
        <v>8</v>
      </c>
      <c r="E32" s="10">
        <v>20</v>
      </c>
      <c r="F32" s="11"/>
      <c r="G32" s="12">
        <f>E32*F32</f>
        <v>0</v>
      </c>
    </row>
    <row r="33" spans="2:8" ht="216.75">
      <c r="B33" s="8">
        <v>21</v>
      </c>
      <c r="C33" s="34" t="s">
        <v>26</v>
      </c>
      <c r="D33" s="9" t="s">
        <v>8</v>
      </c>
      <c r="E33" s="10">
        <v>20</v>
      </c>
      <c r="F33" s="11"/>
      <c r="G33" s="12">
        <f>E33*F33</f>
        <v>0</v>
      </c>
      <c r="H33" s="33"/>
    </row>
    <row r="34" spans="2:8" ht="216.75">
      <c r="B34" s="8">
        <v>22</v>
      </c>
      <c r="C34" s="34" t="s">
        <v>27</v>
      </c>
      <c r="D34" s="9" t="s">
        <v>8</v>
      </c>
      <c r="E34" s="10">
        <v>20</v>
      </c>
      <c r="F34" s="11"/>
      <c r="G34" s="12">
        <f>E34*F34</f>
        <v>0</v>
      </c>
    </row>
    <row r="35" spans="2:8">
      <c r="B35" s="62" t="s">
        <v>28</v>
      </c>
      <c r="C35" s="63"/>
      <c r="D35" s="63"/>
      <c r="E35" s="63"/>
      <c r="F35" s="63"/>
      <c r="G35" s="16"/>
    </row>
    <row r="36" spans="2:8" ht="293.25">
      <c r="B36" s="8">
        <v>23</v>
      </c>
      <c r="C36" s="31" t="s">
        <v>38</v>
      </c>
      <c r="D36" s="9" t="s">
        <v>8</v>
      </c>
      <c r="E36" s="10">
        <v>5</v>
      </c>
      <c r="F36" s="11"/>
      <c r="G36" s="12">
        <f>E36*F36</f>
        <v>0</v>
      </c>
    </row>
    <row r="37" spans="2:8" ht="12.75" customHeight="1">
      <c r="B37" s="61" t="s">
        <v>17</v>
      </c>
      <c r="C37" s="61"/>
      <c r="D37" s="61"/>
      <c r="E37" s="61"/>
      <c r="F37" s="61"/>
      <c r="G37" s="60">
        <f>SUM(G9:G36)</f>
        <v>0</v>
      </c>
    </row>
    <row r="38" spans="2:8" ht="12.75" customHeight="1">
      <c r="B38" s="61"/>
      <c r="C38" s="61"/>
      <c r="D38" s="61"/>
      <c r="E38" s="61"/>
      <c r="F38" s="61"/>
      <c r="G38" s="60"/>
    </row>
  </sheetData>
  <mergeCells count="11">
    <mergeCell ref="B1:B3"/>
    <mergeCell ref="G37:G38"/>
    <mergeCell ref="B37:F38"/>
    <mergeCell ref="B5:G5"/>
    <mergeCell ref="B30:F30"/>
    <mergeCell ref="B23:F23"/>
    <mergeCell ref="B14:F14"/>
    <mergeCell ref="B11:F11"/>
    <mergeCell ref="B8:F8"/>
    <mergeCell ref="C1:G3"/>
    <mergeCell ref="B35:F35"/>
  </mergeCells>
  <phoneticPr fontId="4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Resumo</vt:lpstr>
      <vt:lpstr>Detalhamento</vt:lpstr>
      <vt:lpstr>Detalhamento!Area_de_impressao</vt:lpstr>
      <vt:lpstr>Resumo!Area_de_impressao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arnaldo.filho</cp:lastModifiedBy>
  <cp:lastPrinted>2023-11-20T17:48:21Z</cp:lastPrinted>
  <dcterms:created xsi:type="dcterms:W3CDTF">2008-09-30T13:15:00Z</dcterms:created>
  <dcterms:modified xsi:type="dcterms:W3CDTF">2023-11-20T17:49:53Z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4B7C05296177431EBEC26325DB2630E7_13</vt:lpwstr>
  </property>
  <property fmtid="{D5CDD505-2E9C-101B-9397-08002B2CF9AE}" pid="3" name="KSOProductBuildVer">
    <vt:lpwstr>1046-12.2.0.13215</vt:lpwstr>
  </property>
</Properties>
</file>