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F:\ANO 2022\2 - DIAS &amp; DIAS COMERCIO E SERVIÇOS DE EDIFICAÇÕES LTDA\2 - PROPOSTAS - 2023 - DIAS &amp; DIAS\"/>
    </mc:Choice>
  </mc:AlternateContent>
  <xr:revisionPtr revIDLastSave="0" documentId="13_ncr:1_{9E010AD5-77A3-4BE7-8EFC-315267F809E8}" xr6:coauthVersionLast="47" xr6:coauthVersionMax="47" xr10:uidLastSave="{00000000-0000-0000-0000-000000000000}"/>
  <bookViews>
    <workbookView xWindow="-120" yWindow="-120" windowWidth="20730" windowHeight="11310" tabRatio="751" activeTab="6" xr2:uid="{00000000-000D-0000-FFFF-FFFF00000000}"/>
  </bookViews>
  <sheets>
    <sheet name="Resumo do Orçamento" sheetId="1" r:id="rId1"/>
    <sheet name="SINTÉTICO" sheetId="2" r:id="rId2"/>
    <sheet name="ANALÍTICO" sheetId="3" r:id="rId3"/>
    <sheet name="CRONOGRAMA" sheetId="4" r:id="rId4"/>
    <sheet name="BDI 25,91" sheetId="5" r:id="rId5"/>
    <sheet name="BDI 14,70" sheetId="7" r:id="rId6"/>
    <sheet name="ENCARGOS SOCIAIS" sheetId="6" r:id="rId7"/>
  </sheets>
  <definedNames>
    <definedName name="_xlnm.Print_Area" localSheetId="6">'ENCARGOS SOCIAIS'!$A$1:$J$47</definedName>
    <definedName name="_xlnm.Print_Titles" localSheetId="2">ANALÍTICO!$1:$8</definedName>
    <definedName name="_xlnm.Print_Titles" localSheetId="5">'BDI 14,70'!$1:$9</definedName>
    <definedName name="_xlnm.Print_Titles" localSheetId="4">'BDI 25,91'!$1:$12</definedName>
    <definedName name="_xlnm.Print_Titles" localSheetId="3">CRONOGRAMA!$1:$8</definedName>
    <definedName name="_xlnm.Print_Titles" localSheetId="6">'ENCARGOS SOCIAIS'!$1:$6</definedName>
    <definedName name="_xlnm.Print_Titles" localSheetId="0">'Resumo do Orçamento'!$1:$8</definedName>
    <definedName name="_xlnm.Print_Titles" localSheetId="1">SINTÉTICO!$1:$8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2" i="6" l="1"/>
  <c r="I39" i="6"/>
  <c r="M44" i="6"/>
  <c r="J44" i="6" s="1"/>
  <c r="L44" i="6"/>
  <c r="I44" i="6" s="1"/>
  <c r="A93" i="2"/>
  <c r="A38" i="7" s="1"/>
  <c r="A47" i="6" s="1"/>
  <c r="B5" i="7"/>
  <c r="B4" i="7"/>
  <c r="B3" i="7"/>
  <c r="B2" i="7"/>
  <c r="B5" i="5"/>
  <c r="B4" i="5"/>
  <c r="B3" i="5"/>
  <c r="B2" i="5"/>
  <c r="A33" i="5"/>
  <c r="B5" i="4"/>
  <c r="B4" i="4"/>
  <c r="B3" i="4"/>
  <c r="B2" i="4"/>
  <c r="A747" i="3"/>
  <c r="B5" i="3"/>
  <c r="B4" i="3"/>
  <c r="B3" i="3"/>
  <c r="B2" i="3"/>
  <c r="A92" i="2"/>
  <c r="A37" i="7" s="1"/>
  <c r="A46" i="6" s="1"/>
  <c r="A91" i="2"/>
  <c r="A36" i="7" s="1"/>
  <c r="A45" i="6" s="1"/>
  <c r="B3" i="2"/>
  <c r="B3" i="6" s="1"/>
  <c r="B4" i="2"/>
  <c r="B4" i="6" s="1"/>
  <c r="B5" i="2"/>
  <c r="B5" i="6" s="1"/>
  <c r="B2" i="2"/>
  <c r="B2" i="6" s="1"/>
  <c r="A748" i="3" l="1"/>
  <c r="A32" i="5"/>
  <c r="A25" i="4"/>
  <c r="A26" i="4"/>
  <c r="A27" i="4"/>
  <c r="A749" i="3"/>
  <c r="A34" i="5"/>
</calcChain>
</file>

<file path=xl/sharedStrings.xml><?xml version="1.0" encoding="utf-8"?>
<sst xmlns="http://schemas.openxmlformats.org/spreadsheetml/2006/main" count="4343" uniqueCount="953">
  <si>
    <t>Obra</t>
  </si>
  <si>
    <t>Bancos</t>
  </si>
  <si>
    <t>B.D.I.</t>
  </si>
  <si>
    <t>Encargos Sociais</t>
  </si>
  <si>
    <t>Realização de obras civis na estrutura na tomada d’água e substituição da comporta da tomada d'água da barragem de Estreito, localizada no município de Urandi-Bahia.</t>
  </si>
  <si>
    <t xml:space="preserve">SINAPI - 06/2023 - Bahia
SICRO3 - 04/2023 - Bahia
SICRO2 - 11/2016 - Bahia
ORSE - 06/2023 - Sergipe
EMBASA - 05/2023 - Bahia
</t>
  </si>
  <si>
    <t>25,91%</t>
  </si>
  <si>
    <t>Não Desonerado: 
Horista: 115,15%
Mensalista: 71,22%</t>
  </si>
  <si>
    <t>Item</t>
  </si>
  <si>
    <t>Descrição</t>
  </si>
  <si>
    <t>Total</t>
  </si>
  <si>
    <t>Peso (%)</t>
  </si>
  <si>
    <t xml:space="preserve"> 1 </t>
  </si>
  <si>
    <t>Administração local</t>
  </si>
  <si>
    <t xml:space="preserve"> 2 </t>
  </si>
  <si>
    <t>SERVIÇOS PRELIMINARES</t>
  </si>
  <si>
    <t xml:space="preserve"> 3 </t>
  </si>
  <si>
    <t>Vedação de Valvula de Descarga</t>
  </si>
  <si>
    <t xml:space="preserve"> 4 </t>
  </si>
  <si>
    <t>Serviços Auxiliares</t>
  </si>
  <si>
    <t xml:space="preserve"> 5 </t>
  </si>
  <si>
    <t>VISITA TÉCNICA E ELABORAÇÃO DE LAUDO DA TOMADA D'ÁGUA E COMPORTA</t>
  </si>
  <si>
    <t xml:space="preserve"> 6 </t>
  </si>
  <si>
    <t>TOMADA D'ÁGUA - RECUPERAÇÃO ESTRUTURAL</t>
  </si>
  <si>
    <t xml:space="preserve"> 7 </t>
  </si>
  <si>
    <t>SUBSTITUIÇÃO DA COMPORTA</t>
  </si>
  <si>
    <t xml:space="preserve"> 8 </t>
  </si>
  <si>
    <t>SUBSTITUIÇÃO DA ESTRUTURA DE SAÍDA</t>
  </si>
  <si>
    <t xml:space="preserve"> 9 </t>
  </si>
  <si>
    <t>Tipo de Licitação</t>
  </si>
  <si>
    <t>RDC - Nº 060/2023 - UASG 195006</t>
  </si>
  <si>
    <t>Total sem BDI</t>
  </si>
  <si>
    <t>Abertura da Licitação</t>
  </si>
  <si>
    <t>08/12/2023 10:00</t>
  </si>
  <si>
    <t>Total do BDI</t>
  </si>
  <si>
    <t>Número do Processo Licitatório</t>
  </si>
  <si>
    <t>PROCESSO Nº: 59500.002041/2023-47-e</t>
  </si>
  <si>
    <t>Total Geral</t>
  </si>
  <si>
    <t>_______________________________________________________________
NEY DIAS FREITAS
Sócio/CEO/Proprietário</t>
  </si>
  <si>
    <t>Código</t>
  </si>
  <si>
    <t>Banco</t>
  </si>
  <si>
    <t>Und</t>
  </si>
  <si>
    <t>Quant.</t>
  </si>
  <si>
    <t>Valor Unit</t>
  </si>
  <si>
    <t>Valor Unit com BDI</t>
  </si>
  <si>
    <t xml:space="preserve"> 1.1 </t>
  </si>
  <si>
    <t>Próprio</t>
  </si>
  <si>
    <t>ADMINISTRAÇÃO LOCAL</t>
  </si>
  <si>
    <t>UNID.</t>
  </si>
  <si>
    <t xml:space="preserve"> 2.1 </t>
  </si>
  <si>
    <t>Canteiro de obras</t>
  </si>
  <si>
    <t xml:space="preserve"> 2.1.1 </t>
  </si>
  <si>
    <t xml:space="preserve"> 98524 </t>
  </si>
  <si>
    <t>SINAPI</t>
  </si>
  <si>
    <t>LIMPEZA MANUAL DE VEGETAÇÃO EM TERRENO COM ENXADA.AF_05/2018</t>
  </si>
  <si>
    <t>m²</t>
  </si>
  <si>
    <t xml:space="preserve"> 2.1.2 </t>
  </si>
  <si>
    <t xml:space="preserve"> 93207 </t>
  </si>
  <si>
    <t>EXECUÇÃO DE ESCRITÓRIO EM CANTEIRO DE OBRA EM CHAPA DE MADEIRA COMPENSADA, NÃO INCLUSO MOBILIÁRIO E EQUIPAMENTOS. AF_02/2016</t>
  </si>
  <si>
    <t xml:space="preserve"> 2.1.3 </t>
  </si>
  <si>
    <t xml:space="preserve"> 93210 </t>
  </si>
  <si>
    <t>EXECUÇÃO DE REFEITÓRIO EM CANTEIRO DE OBRA EM CHAPA DE MADEIRA COMPENSADA, NÃO INCLUSO MOBILIÁRIO E EQUIPAMENTOS. AF_02/2016</t>
  </si>
  <si>
    <t xml:space="preserve"> 2.1.4 </t>
  </si>
  <si>
    <t xml:space="preserve"> 93212 </t>
  </si>
  <si>
    <t>EXECUÇÃO DE SANITÁRIO E VESTIÁRIO EM CANTEIRO DE OBRA EM CHAPA DE MADEIRA COMPENSADA, NÃO INCLUSO MOBILIÁRIO. AF_02/2016</t>
  </si>
  <si>
    <t xml:space="preserve"> 2.1.5 </t>
  </si>
  <si>
    <t xml:space="preserve"> 93208 </t>
  </si>
  <si>
    <t>EXECUÇÃO DE ALMOXARIFADO EM CANTEIRO DE OBRA EM CHAPA DE MADEIRA COMPENSADA, INCLUSO PRATELEIRAS. AF_02/2016</t>
  </si>
  <si>
    <t xml:space="preserve"> 2.1.6 </t>
  </si>
  <si>
    <t xml:space="preserve"> 94975 </t>
  </si>
  <si>
    <t>CONCRETO FCK = 15MPA, TRAÇO 1:3,4:3,5 (EM MASSA SECA DE CIMENTO/ AREIA MÉDIA/ BRITA 1) - PREPARO MANUAL. AF_05/2021</t>
  </si>
  <si>
    <t>m³</t>
  </si>
  <si>
    <t xml:space="preserve"> 2.2 </t>
  </si>
  <si>
    <t>Sinalização</t>
  </si>
  <si>
    <t xml:space="preserve"> 2.2.1 </t>
  </si>
  <si>
    <t xml:space="preserve"> CPU.2.195006 </t>
  </si>
  <si>
    <t>PLACA DE OBRA EM CHAPA DE ACO GALVANIZADO</t>
  </si>
  <si>
    <t>M²</t>
  </si>
  <si>
    <t xml:space="preserve"> 3.1 </t>
  </si>
  <si>
    <t>Método de vedação da Válvula de descarga de fundo</t>
  </si>
  <si>
    <t xml:space="preserve"> 3.1.1 </t>
  </si>
  <si>
    <t xml:space="preserve"> M011812041 </t>
  </si>
  <si>
    <t>EMBASA</t>
  </si>
  <si>
    <t>FC16 FoFo DN 500 77,000 kg</t>
  </si>
  <si>
    <t>PC</t>
  </si>
  <si>
    <t xml:space="preserve"> 3.1.2 </t>
  </si>
  <si>
    <t xml:space="preserve"> 12.93.43 </t>
  </si>
  <si>
    <t>SOLDAGEM DE FLANGE EM TUBO DE AÇO CARBONO, DN 600 mm, e=9,5 mm, INCLUINDO REVESTIMENTO DA JUNTA E TESTE POR ULTRASSOM</t>
  </si>
  <si>
    <t>UN</t>
  </si>
  <si>
    <t xml:space="preserve"> 4.1 </t>
  </si>
  <si>
    <t xml:space="preserve"> M089500001 </t>
  </si>
  <si>
    <t>TUBO PEAD PN80 DE 600MM PN5</t>
  </si>
  <si>
    <t>M</t>
  </si>
  <si>
    <t xml:space="preserve"> 4.2 </t>
  </si>
  <si>
    <t xml:space="preserve"> 12.95.65 </t>
  </si>
  <si>
    <t>ASSENTAMENTO DE TUBO PEAD ACIMA DE DN 630MM</t>
  </si>
  <si>
    <t xml:space="preserve"> 4.3 </t>
  </si>
  <si>
    <t xml:space="preserve"> M119000504 </t>
  </si>
  <si>
    <t>CONJUNTO MOTO-BOMBA Q=340M3/H, H=38,5MCA, P=75CV TIPO LEAO S280R-2 OU SIMILAR</t>
  </si>
  <si>
    <t xml:space="preserve"> 4.4 </t>
  </si>
  <si>
    <t xml:space="preserve"> 19.01.13 </t>
  </si>
  <si>
    <t>MONTAGEM E INST. DE CONJUNTO MOTO-BOMBA DE EIXO HORIZONTAL, POTENCIA MAIOR QUE75 ATE 150 CV</t>
  </si>
  <si>
    <t xml:space="preserve"> 4.5 </t>
  </si>
  <si>
    <t xml:space="preserve"> 19.01.57 </t>
  </si>
  <si>
    <t>RETIRADA DE CONJ. MOTO BOMBA DE 60 A 100 CV</t>
  </si>
  <si>
    <t xml:space="preserve"> 4.6 </t>
  </si>
  <si>
    <t xml:space="preserve"> H019701006 </t>
  </si>
  <si>
    <t>LOCACAO DE GRUPO GERADOR 240KVA</t>
  </si>
  <si>
    <t>MES</t>
  </si>
  <si>
    <t xml:space="preserve"> 5.1 </t>
  </si>
  <si>
    <t>Vistoria e Laudo estrutural da tomada d'água</t>
  </si>
  <si>
    <t xml:space="preserve"> 5.1.1 </t>
  </si>
  <si>
    <t xml:space="preserve"> 90778 </t>
  </si>
  <si>
    <t>ENGENHEIRO CIVIL DE OBRA PLENO COM ENCARGOS COMPLEMENTARES</t>
  </si>
  <si>
    <t>H</t>
  </si>
  <si>
    <t xml:space="preserve"> 5.2 </t>
  </si>
  <si>
    <t>Vistoria e Laudo da região submersa</t>
  </si>
  <si>
    <t xml:space="preserve"> 5.2.1 </t>
  </si>
  <si>
    <t xml:space="preserve"> CPU.3.195006 </t>
  </si>
  <si>
    <t>Mobilização da Equipe, Câmara Hiperbárica e todos os equipamentos de mergulho envolvidos na operação</t>
  </si>
  <si>
    <t xml:space="preserve"> 5.2.2 </t>
  </si>
  <si>
    <t xml:space="preserve"> 4816024 </t>
  </si>
  <si>
    <t>SICRO3</t>
  </si>
  <si>
    <t>Operação de mergulho dependente em profundidade de até 30 m - inclusive descompressão</t>
  </si>
  <si>
    <t>h</t>
  </si>
  <si>
    <t xml:space="preserve"> 5.3 </t>
  </si>
  <si>
    <t>Elaboração de plano para substituição da comporta</t>
  </si>
  <si>
    <t xml:space="preserve"> 5.3.1 </t>
  </si>
  <si>
    <t xml:space="preserve"> CPU.4.19500.6 </t>
  </si>
  <si>
    <t>Plano De Trabalho Para Substituição Da Comporta</t>
  </si>
  <si>
    <t xml:space="preserve"> 6.1 </t>
  </si>
  <si>
    <t>Estrutura</t>
  </si>
  <si>
    <t xml:space="preserve"> 6.1.1 </t>
  </si>
  <si>
    <t xml:space="preserve"> 00041805 </t>
  </si>
  <si>
    <t>LOCACAO DE ANDAIME SUSPENSO OU BALANCIM MANUAL, CAPACIDADE DE CARGA TOTAL DE APROXIMADAMENTE 250 KG/M2, PLATAFORMA DE 1,50 M X 0,80 M (C X L), CABO DE 45 M</t>
  </si>
  <si>
    <t xml:space="preserve"> 6.1.2 </t>
  </si>
  <si>
    <t xml:space="preserve"> 1600408 </t>
  </si>
  <si>
    <t>Apicoamento manual de concreto</t>
  </si>
  <si>
    <t xml:space="preserve"> 6.1.3 </t>
  </si>
  <si>
    <t xml:space="preserve"> 100717 </t>
  </si>
  <si>
    <t>LIXAMENTO MANUAL EM SUPERFÍCIES METÁLICAS EM OBRA. AF_01/2020</t>
  </si>
  <si>
    <t xml:space="preserve"> 6.1.4 </t>
  </si>
  <si>
    <t xml:space="preserve"> 99814 </t>
  </si>
  <si>
    <t>LIMPEZA DE SUPERFÍCIE COM JATO DE ALTA PRESSÃO. AF_04/2019</t>
  </si>
  <si>
    <t xml:space="preserve"> 6.1.5 </t>
  </si>
  <si>
    <t xml:space="preserve"> 90285 </t>
  </si>
  <si>
    <t>GRAUTE FGK=30 MPA; TRAÇO 1:0,9:1,2:0,6 (EM MASSA SECA DE CIMENTO/ AREIA GROSSA/ BRITA 0/ ADITIVO) - PREPARO MECÂNICO COM BETONEIRA 400 L. AF_09/2021</t>
  </si>
  <si>
    <t xml:space="preserve"> 6.1.6 </t>
  </si>
  <si>
    <t xml:space="preserve"> 103670 </t>
  </si>
  <si>
    <t>LANÇAMENTO COM USO DE BALDES, ADENSAMENTO E ACABAMENTO DE CONCRETO EM ESTRUTURAS. AF_02/2022</t>
  </si>
  <si>
    <t xml:space="preserve"> 6.1.7 </t>
  </si>
  <si>
    <t xml:space="preserve"> 4915653 </t>
  </si>
  <si>
    <t>Selagem superficial de fissuras com adesivo estrutural à base de resina epóxi de alta viscosidade, inclusive limpeza superficial- fornecimento e aplicação</t>
  </si>
  <si>
    <t>kg</t>
  </si>
  <si>
    <t xml:space="preserve"> 6.1.8 </t>
  </si>
  <si>
    <t xml:space="preserve"> 2314 </t>
  </si>
  <si>
    <t>ORSE</t>
  </si>
  <si>
    <t>Pintura de proteção e/ou acabamento sobre superfícies metálicas com aplicação de 01 demão de primer epoxi rico em zinco, e = 35 micra - R1</t>
  </si>
  <si>
    <t xml:space="preserve"> 7.1 </t>
  </si>
  <si>
    <t>Fornecimento da Comporta</t>
  </si>
  <si>
    <t xml:space="preserve"> 7.1.1 </t>
  </si>
  <si>
    <t xml:space="preserve"> CPU.14.19500.6 </t>
  </si>
  <si>
    <t>Comporta deslizante em construção soldada de chapa de aço inoxidável, com abertura livre de L x H = 2,00 x 2,00 m x Hs = 10,0 m.c.a, x Hconcr. = 10,0 m, com acionamento manual.</t>
  </si>
  <si>
    <t xml:space="preserve"> 7.2 </t>
  </si>
  <si>
    <t>Substiuição da comporta com operação submersa</t>
  </si>
  <si>
    <t xml:space="preserve"> 7.2.1 </t>
  </si>
  <si>
    <t xml:space="preserve"> 7.2.2 </t>
  </si>
  <si>
    <t xml:space="preserve"> CPU.5.19500.6 </t>
  </si>
  <si>
    <t>Demolição e transporte do concreto das ranhuras das peças fixas existentes e remoção e transporte das peças fixas e comporta</t>
  </si>
  <si>
    <t xml:space="preserve"> 7.2.3 </t>
  </si>
  <si>
    <t xml:space="preserve"> CPU.6.19500.6 </t>
  </si>
  <si>
    <t>Preparação das ranhuras para receber as novas peças fixas</t>
  </si>
  <si>
    <t xml:space="preserve"> 7.2.4 </t>
  </si>
  <si>
    <t xml:space="preserve"> CPU.7.19500.6 </t>
  </si>
  <si>
    <t>Montagem das novas peças fixas</t>
  </si>
  <si>
    <t xml:space="preserve"> 7.2.5 </t>
  </si>
  <si>
    <t xml:space="preserve"> CPU.8.19500.6 </t>
  </si>
  <si>
    <t>Concretagem das novas peças fixas</t>
  </si>
  <si>
    <t>UND.</t>
  </si>
  <si>
    <t xml:space="preserve"> 7.2.6 </t>
  </si>
  <si>
    <t xml:space="preserve"> CPU.9.19500.6 </t>
  </si>
  <si>
    <t>Realização de teste de comissionamento da comporta - verificação das peças fixas</t>
  </si>
  <si>
    <t xml:space="preserve"> 7.2.7 </t>
  </si>
  <si>
    <t xml:space="preserve"> CPU.10.19500.6 </t>
  </si>
  <si>
    <t>Realização de teste de comissionamento da comporta - operação com água.</t>
  </si>
  <si>
    <t xml:space="preserve"> 8.1 </t>
  </si>
  <si>
    <t>Substituição da tubulação</t>
  </si>
  <si>
    <t xml:space="preserve"> 8.1.1 </t>
  </si>
  <si>
    <t xml:space="preserve"> 90084 </t>
  </si>
  <si>
    <t>ESCAVAÇÃO MECANIZADA DE VALA COM PROF. MAIOR QUE 1,5 M ATÉ 3,0 M (MÉDIA MONTANTE E JUSANTE/UMA COMPOSIÇÃO POR TRECHO), ESCAVADEIRA (0,8 M3), LARGURA ATÉ 1,5 M, EM SOLO DE 1A CATEGORIA, EM LOCAIS COM ALTO NÍVEL DE INTERFERÊNCIA. AF_02/2021</t>
  </si>
  <si>
    <t xml:space="preserve"> 8.1.2 </t>
  </si>
  <si>
    <t xml:space="preserve"> CPU.11.19500.6 </t>
  </si>
  <si>
    <t>Tubo de aço carbono DN 1000 mm</t>
  </si>
  <si>
    <t xml:space="preserve"> 8.1.3 </t>
  </si>
  <si>
    <t xml:space="preserve"> 97177 </t>
  </si>
  <si>
    <t>ASSENTAMENTO DE TUBO DE AÇO CARBONO PARA REDE DE ÁGUA, DN 1000 MM (40) OU DN 1100 MM (44), JUNTA SOLDADA, INSTALADO EM LOCAL COM NÍVEL ALTO DE INTERFERÊNCIAS (NÃO INCLUI FORNECIMENTO). AF_11/2017</t>
  </si>
  <si>
    <t xml:space="preserve"> 8.1.4 </t>
  </si>
  <si>
    <t xml:space="preserve"> 93363 </t>
  </si>
  <si>
    <t>REATERRO MECANIZADO DE VALA COM ESCAVADEIRA HIDRÁULICA (CAPACIDADE DA CAÇAMBA: 0,8 M³ / POTÊNCIA: 111 HP), LARGURA ATÉ 1,5 M, PROFUNDIDADE DE 3,0 A 4,5 M COM SOLO DE 1ª CATEGORIA EM LOCAIS COM ALTO NÍVEL DE INTERFERÊNCIA. AF_04/2016</t>
  </si>
  <si>
    <t xml:space="preserve"> 8.2 </t>
  </si>
  <si>
    <t xml:space="preserve"> 8.2.1 </t>
  </si>
  <si>
    <t xml:space="preserve"> CPU.12.19500.6 </t>
  </si>
  <si>
    <t>Substituição da válvula gaveta DN 500 mm</t>
  </si>
  <si>
    <t xml:space="preserve"> 9.1 </t>
  </si>
  <si>
    <t xml:space="preserve"> CPU.13.19500.6 </t>
  </si>
  <si>
    <t>PROJETO "AS BUILT"</t>
  </si>
  <si>
    <t>Tipo</t>
  </si>
  <si>
    <t>Composição</t>
  </si>
  <si>
    <t>SEDI - SERVIÇOS DIVERSOS</t>
  </si>
  <si>
    <t>Composição Auxiliar</t>
  </si>
  <si>
    <t xml:space="preserve"> 93572 </t>
  </si>
  <si>
    <t>ENCARREGADO GERAL DE OBRAS COM ENCARGOS COMPLEMENTARES</t>
  </si>
  <si>
    <t>Insumo</t>
  </si>
  <si>
    <t xml:space="preserve"> CODEVASF </t>
  </si>
  <si>
    <t>CAMINHONETA</t>
  </si>
  <si>
    <t>Transporte</t>
  </si>
  <si>
    <t>MÊS</t>
  </si>
  <si>
    <t xml:space="preserve"> 90778 - SINAPI ADAPTADO </t>
  </si>
  <si>
    <t>Engenheiro Mecânico De Obra Pleno Com Encargos Complementares  (Baseado SINAPI 90778)</t>
  </si>
  <si>
    <t>Mão de Obra</t>
  </si>
  <si>
    <t>MO sem LS =&gt;</t>
  </si>
  <si>
    <t>LS =&gt;</t>
  </si>
  <si>
    <t>MO com LS =&gt;</t>
  </si>
  <si>
    <t>Valor do BDI =&gt;</t>
  </si>
  <si>
    <t>Valor com BDI =&gt;</t>
  </si>
  <si>
    <t>Quant. =&gt;</t>
  </si>
  <si>
    <t>Preço Total =&gt;</t>
  </si>
  <si>
    <t>URBA - URBANIZAÇÃO</t>
  </si>
  <si>
    <t xml:space="preserve"> 88316 </t>
  </si>
  <si>
    <t>SERVENTE COM ENCARGOS COMPLEMENTARES</t>
  </si>
  <si>
    <t xml:space="preserve"> 88441 </t>
  </si>
  <si>
    <t>JARDINEIRO COM ENCARGOS COMPLEMENTARES</t>
  </si>
  <si>
    <t>CANT - CANTEIRO DE OBRAS</t>
  </si>
  <si>
    <t xml:space="preserve"> 100556 </t>
  </si>
  <si>
    <t>CAIXA DE PASSAGEM PARA TELEFONE 15X15X10CM (SOBREPOR), FORNECIMENTO E INSTALACAO. AF_11/2019</t>
  </si>
  <si>
    <t>INES - INSTALAÇÕES ESPECIAIS</t>
  </si>
  <si>
    <t xml:space="preserve"> 100665 </t>
  </si>
  <si>
    <t>JANELA DE MADEIRA - CEDRINHO/ANGELIM OU EQUIVALENTE DA REGIÃO - DE ABRIR COM 4 FOLHAS (2 VENEZIANAS E 2 GUILHOTINAS PARA VIDRO), COM BATENTE, ALIZAR E FERRAGENS. EXCLUSIVE VIDROS, ACABAMENTO E CONTRAMARCO. FORNECIMENTO E INSTALAÇÃO. AF_12/2019</t>
  </si>
  <si>
    <t>ESQV - ESQUADRIAS/FERRAGENS/VIDROS</t>
  </si>
  <si>
    <t xml:space="preserve"> 101165 </t>
  </si>
  <si>
    <t>ALVENARIA DE EMBASAMENTO COM BLOCO ESTRUTURAL DE CONCRETO, DE 14X19X29CM E ARGAMASSA DE ASSENTAMENTO COM PREPARO EM BETONEIRA. AF_05/2020</t>
  </si>
  <si>
    <t>FUES - FUNDAÇÕES E ESTRUTURAS</t>
  </si>
  <si>
    <t xml:space="preserve"> 101875 </t>
  </si>
  <si>
    <t>QUADRO DE DISTRIBUIÇÃO DE ENERGIA EM CHAPA DE AÇO GALVANIZADO, DE EMBUTIR, COM BARRAMENTO TRIFÁSICO, PARA 12 DISJUNTORES DIN 100A - FORNECIMENTO E INSTALAÇÃO. AF_10/2020</t>
  </si>
  <si>
    <t>INEL - INSTALAÇÃO ELÉTRICA/ELETRIFICAÇÃO E ILUMINAÇÃO EXTERNA</t>
  </si>
  <si>
    <t xml:space="preserve"> 101891 </t>
  </si>
  <si>
    <t>DISJUNTOR MONOPOLAR TIPO NEMA, CORRENTE NOMINAL DE 35 ATÉ 50A - FORNECIMENTO E INSTALAÇÃO. AF_10/2020</t>
  </si>
  <si>
    <t xml:space="preserve"> 103328 </t>
  </si>
  <si>
    <t>ALVENARIA DE VEDAÇÃO DE BLOCOS CERÂMICOS FURADOS NA HORIZONTAL DE 9X19X19 CM (ESPESSURA 9 CM) E ARGAMASSA DE ASSENTAMENTO COM PREPARO EM BETONEIRA. AF_12/2021</t>
  </si>
  <si>
    <t>PARE - PAREDES/PAINEIS</t>
  </si>
  <si>
    <t xml:space="preserve"> 86888 </t>
  </si>
  <si>
    <t>VASO SANITÁRIO SIFONADO COM CAIXA ACOPLADA LOUÇA BRANCA - FORNECIMENTO E INSTALAÇÃO. AF_01/2020</t>
  </si>
  <si>
    <t>INHI - INSTALAÇÕES HIDROS SANITÁRIAS</t>
  </si>
  <si>
    <t xml:space="preserve"> 86934 </t>
  </si>
  <si>
    <t>BANCADA DE MÁRMORE SINTÉTICO 120 X 60CM, COM CUBA INTEGRADA, INCLUSO SIFÃO TIPO FLEXÍVEL EM PVC, VÁLVULA EM PLÁSTICO CROMADO TIPO AMERICANA E TORNEIRA CROMADA LONGA, DE PAREDE, PADRÃO POPULAR - FORNECIMENTO E INSTALAÇÃO. AF_01/2020</t>
  </si>
  <si>
    <t xml:space="preserve"> 86943 </t>
  </si>
  <si>
    <t>LAVATÓRIO LOUÇA BRANCA SUSPENSO, 29,5 X 39CM OU EQUIVALENTE, PADRÃO POPULAR, INCLUSO SIFÃO FLEXÍVEL EM PVC, VÁLVULA E ENGATE FLEXÍVEL 30CM EM PLÁSTICO E TORNEIRA CROMADA DE MESA, PADRÃO POPULAR - FORNECIMENTO E INSTALAÇÃO. AF_01/2020</t>
  </si>
  <si>
    <t xml:space="preserve"> 87548 </t>
  </si>
  <si>
    <t>MASSA ÚNICA, PARA RECEBIMENTO DE PINTURA, EM ARGAMASSA TRAÇO 1:2:8, PREPARO MANUAL, APLICADA MANUALMENTE EM FACES INTERNAS DE PAREDES, ESPESSURA DE 10MM, COM EXECUÇÃO DE TALISCAS. AF_06/2014</t>
  </si>
  <si>
    <t>REVE - REVESTIMENTO E TRATAMENTO DE SUPERFÍCIES</t>
  </si>
  <si>
    <t xml:space="preserve"> 87885 </t>
  </si>
  <si>
    <t>CHAPISCO APLICADO NO TETO OU EM ALVENARIA E ESTRUTURA, COM ROLO PARA TEXTURA ACRÍLICA. ARGAMASSA INDUSTRIALIZADA COM PREPARO EM MISTURADOR 300 KG. AF_10/2022</t>
  </si>
  <si>
    <t xml:space="preserve"> 88489 </t>
  </si>
  <si>
    <t>PINTURA LÁTEX ACRÍLICA PREMIUM, APLICAÇÃO MANUAL EM PAREDES, DUAS DEMÃOS. AF_04/2023</t>
  </si>
  <si>
    <t>PINT - PINTURAS</t>
  </si>
  <si>
    <t xml:space="preserve"> 89171 </t>
  </si>
  <si>
    <t>(COMPOSIÇÃO REPRESENTATIVA) DO SERVIÇO DE REVESTIMENTO CERÂMICO PARA PISO COM PLACAS TIPO ESMALTADA EXTRA DE DIMENSÕES 35X35 CM, PARA EDIFICAÇÃO HABITACIONAL UNIFAMILIAR (CASA) E EDIFICAÇÃO PÚBLICA PADRÃO. AF_11/2014</t>
  </si>
  <si>
    <t>PISO - PISOS</t>
  </si>
  <si>
    <t xml:space="preserve"> 89173 </t>
  </si>
  <si>
    <t>(COMPOSIÇÃO REPRESENTATIVA) DO SERVIÇO DE EMBOÇO/MASSA ÚNICA, APLICADO MANUALMENTE, TRAÇO 1:2:8, EM BETONEIRA DE 400L, PAREDES INTERNAS, COM EXECUÇÃO DE TALISCAS, EDIFICAÇÃO HABITACIONAL UNIFAMILIAR (CASAS) E EDIFICAÇÃO PÚBLICA PADRÃO. AF_12/2014</t>
  </si>
  <si>
    <t xml:space="preserve"> 89482 </t>
  </si>
  <si>
    <t>CAIXA SIFONADA, PVC, DN 100 X 100 X 50 MM, FORNECIDA E INSTALADA EM RAMAIS DE ENCAMINHAMENTO DE ÁGUA PLUVIAL. AF_06/2022</t>
  </si>
  <si>
    <t xml:space="preserve"> 89711 </t>
  </si>
  <si>
    <t>TUBO PVC, SERIE NORMAL, ESGOTO PREDIAL, DN 40 MM, FORNECIDO E INSTALADO EM RAMAL DE DESCARGA OU RAMAL DE ESGOTO SANITÁRIO. AF_08/2022</t>
  </si>
  <si>
    <t xml:space="preserve"> 89712 </t>
  </si>
  <si>
    <t>TUBO PVC, SERIE NORMAL, ESGOTO PREDIAL, DN 50 MM, FORNECIDO E INSTALADO EM RAMAL DE DESCARGA OU RAMAL DE ESGOTO SANITÁRIO. AF_08/2022</t>
  </si>
  <si>
    <t xml:space="preserve"> 89714 </t>
  </si>
  <si>
    <t>TUBO PVC, SERIE NORMAL, ESGOTO PREDIAL, DN 100 MM, FORNECIDO E INSTALADO EM RAMAL DE DESCARGA OU RAMAL DE ESGOTO SANITÁRIO. AF_08/2022</t>
  </si>
  <si>
    <t xml:space="preserve"> 89724 </t>
  </si>
  <si>
    <t>JOELHO 90 GRAUS, PVC, SERIE NORMAL, ESGOTO PREDIAL, DN 40 MM, JUNTA SOLDÁVEL, FORNECIDO E INSTALADO EM RAMAL DE DESCARGA OU RAMAL DE ESGOTO SANITÁRIO. AF_08/2022</t>
  </si>
  <si>
    <t xml:space="preserve"> 89726 </t>
  </si>
  <si>
    <t>JOELHO 45 GRAUS, PVC, SERIE NORMAL, ESGOTO PREDIAL, DN 40 MM, JUNTA SOLDÁVEL, FORNECIDO E INSTALADO EM RAMAL DE DESCARGA OU RAMAL DE ESGOTO SANITÁRIO. AF_08/2022</t>
  </si>
  <si>
    <t xml:space="preserve"> 89731 </t>
  </si>
  <si>
    <t>JOELHO 90 GRAUS, PVC, SERIE NORMAL, ESGOTO PREDIAL, DN 50 MM, JUNTA ELÁSTICA, FORNECIDO E INSTALADO EM RAMAL DE DESCARGA OU RAMAL DE ESGOTO SANITÁRIO. AF_08/2022</t>
  </si>
  <si>
    <t xml:space="preserve"> 89748 </t>
  </si>
  <si>
    <t>CURVA CURTA 90 GRAUS, PVC, SERIE NORMAL, ESGOTO PREDIAL, DN 100 MM, JUNTA ELÁSTICA, FORNECIDO E INSTALADO EM RAMAL DE DESCARGA OU RAMAL DE ESGOTO SANITÁRIO. AF_08/2022</t>
  </si>
  <si>
    <t xml:space="preserve"> 89784 </t>
  </si>
  <si>
    <t>TE, PVC, SERIE NORMAL, ESGOTO PREDIAL, DN 50 X 50 MM, JUNTA ELÁSTICA, FORNECIDO E INSTALADO EM RAMAL DE DESCARGA OU RAMAL DE ESGOTO SANITÁRIO. AF_08/2022</t>
  </si>
  <si>
    <t xml:space="preserve"> 89796 </t>
  </si>
  <si>
    <t>TE, PVC, SERIE NORMAL, ESGOTO PREDIAL, DN 100 X 100 MM, JUNTA ELÁSTICA, FORNECIDO E INSTALADO EM RAMAL DE DESCARGA OU RAMAL DE ESGOTO SANITÁRIO. AF_08/2022</t>
  </si>
  <si>
    <t xml:space="preserve"> 89957 </t>
  </si>
  <si>
    <t>PONTO DE CONSUMO TERMINAL DE ÁGUA FRIA (SUBRAMAL) COM TUBULAÇÃO DE PVC, DN 25 MM, INSTALADO EM RAMAL DE ÁGUA, INCLUSOS RASGO E CHUMBAMENTO EM ALVENARIA. AF_12/2014</t>
  </si>
  <si>
    <t xml:space="preserve"> 90443 </t>
  </si>
  <si>
    <t>RASGO EM ALVENARIA PARA RAMAIS/ DISTRIBUIÇÃO COM DIAMETROS MENORES OU IGUAIS A 40 MM. AF_05/2015</t>
  </si>
  <si>
    <t xml:space="preserve"> 90466 </t>
  </si>
  <si>
    <t>CHUMBAMENTO LINEAR EM ALVENARIA PARA RAMAIS/DISTRIBUIÇÃO COM DIÂMETROS MENORES OU IGUAIS A 40 MM. AF_05/2015</t>
  </si>
  <si>
    <t xml:space="preserve"> 90820 </t>
  </si>
  <si>
    <t>PORTA DE MADEIRA PARA PINTURA, SEMI-OCA (LEVE OU MÉDIA), 60X210CM, ESPESSURA DE 3,5CM, INCLUSO DOBRADIÇAS - FORNECIMENTO E INSTALAÇÃO. AF_12/2019</t>
  </si>
  <si>
    <t xml:space="preserve"> 90822 </t>
  </si>
  <si>
    <t>PORTA DE MADEIRA PARA PINTURA, SEMI-OCA (LEVE OU MÉDIA), 80X210CM, ESPESSURA DE 3,5CM, INCLUSO DOBRADIÇAS - FORNECIMENTO E INSTALAÇÃO. AF_12/2019</t>
  </si>
  <si>
    <t xml:space="preserve"> 91170 </t>
  </si>
  <si>
    <t>FIXAÇÃO DE TUBOS HORIZONTAIS DE PVC, CPVC OU COBRE DIÂMETROS MENORES OU IGUAIS A 40 MM OU ELETROCALHAS ATÉ 150MM DE LARGURA, COM ABRAÇADEIRA METÁLICA RÍGIDA TIPO D 1/2, FIXADA EM PERFILADO EM LAJE. AF_05/2015</t>
  </si>
  <si>
    <t xml:space="preserve"> 91173 </t>
  </si>
  <si>
    <t>FIXAÇÃO DE TUBOS VERTICAIS DE PPR DIÂMETROS MENORES OU IGUAIS A 40 MM COM ABRAÇADEIRA METÁLICA RÍGIDA TIPO D 1/2", FIXADA EM PERFILADO EM ALVENARIA. AF_05/2015</t>
  </si>
  <si>
    <t xml:space="preserve"> 91341 </t>
  </si>
  <si>
    <t>PORTA EM ALUMÍNIO DE ABRIR TIPO VENEZIANA COM GUARNIÇÃO, FIXAÇÃO COM PARAFUSOS - FORNECIMENTO E INSTALAÇÃO. AF_12/2019</t>
  </si>
  <si>
    <t xml:space="preserve"> 91862 </t>
  </si>
  <si>
    <t>ELETRODUTO RÍGIDO ROSCÁVEL, PVC, DN 20 MM (1/2"), PARA CIRCUITOS TERMINAIS, INSTALADO EM FORRO - FORNECIMENTO E INSTALAÇÃO. AF_03/2023</t>
  </si>
  <si>
    <t xml:space="preserve"> 91870 </t>
  </si>
  <si>
    <t>ELETRODUTO RÍGIDO ROSCÁVEL, PVC, DN 20 MM (1/2"), PARA CIRCUITOS TERMINAIS, INSTALADO EM PAREDE - FORNECIMENTO E INSTALAÇÃO. AF_03/2023</t>
  </si>
  <si>
    <t xml:space="preserve"> 91911 </t>
  </si>
  <si>
    <t>CURVA 90 GRAUS PARA ELETRODUTO, PVC, ROSCÁVEL, DN 20 MM (1/2"), PARA CIRCUITOS TERMINAIS, INSTALADA EM PAREDE - FORNECIMENTO E INSTALAÇÃO. AF_03/2023</t>
  </si>
  <si>
    <t xml:space="preserve"> 91924 </t>
  </si>
  <si>
    <t>CABO DE COBRE FLEXÍVEL ISOLADO, 1,5 MM², ANTI-CHAMA 450/750 V, PARA CIRCUITOS TERMINAIS - FORNECIMENTO E INSTALAÇÃO. AF_03/2023</t>
  </si>
  <si>
    <t xml:space="preserve"> 91926 </t>
  </si>
  <si>
    <t>CABO DE COBRE FLEXÍVEL ISOLADO, 2,5 MM², ANTI-CHAMA 450/750 V, PARA CIRCUITOS TERMINAIS - FORNECIMENTO E INSTALAÇÃO. AF_03/2023</t>
  </si>
  <si>
    <t xml:space="preserve"> 91928 </t>
  </si>
  <si>
    <t>CABO DE COBRE FLEXÍVEL ISOLADO, 4 MM², ANTI-CHAMA 450/750 V, PARA CIRCUITOS TERMINAIS - FORNECIMENTO E INSTALAÇÃO. AF_03/2023</t>
  </si>
  <si>
    <t xml:space="preserve"> 91937 </t>
  </si>
  <si>
    <t>CAIXA OCTOGONAL 3" X 3", PVC, INSTALADA EM LAJE - FORNECIMENTO E INSTALAÇÃO. AF_03/2023</t>
  </si>
  <si>
    <t xml:space="preserve"> 91945 </t>
  </si>
  <si>
    <t>SUPORTE PARAFUSADO COM PLACA DE ENCAIXE 4" X 2" ALTO (2,00 M DO PISO) PARA PONTO ELÉTRICO - FORNECIMENTO E INSTALAÇÃO. AF_03/2023</t>
  </si>
  <si>
    <t xml:space="preserve"> 92000 </t>
  </si>
  <si>
    <t>TOMADA BAIXA DE EMBUTIR (1 MÓDULO), 2P+T 10 A, INCLUINDO SUPORTE E PLACA - FORNECIMENTO E INSTALAÇÃO. AF_03/2023</t>
  </si>
  <si>
    <t xml:space="preserve"> 92008 </t>
  </si>
  <si>
    <t>TOMADA BAIXA DE EMBUTIR (2 MÓDULOS), 2P+T 10 A, INCLUINDO SUPORTE E PLACA - FORNECIMENTO E INSTALAÇÃO. AF_03/2023</t>
  </si>
  <si>
    <t xml:space="preserve"> 92023 </t>
  </si>
  <si>
    <t>INTERRUPTOR SIMPLES (1 MÓDULO) COM 1 TOMADA DE EMBUTIR 2P+T 10 A, INCLUINDO SUPORTE E PLACA - FORNECIMENTO E INSTALAÇÃO. AF_03/2023</t>
  </si>
  <si>
    <t xml:space="preserve"> 92543 </t>
  </si>
  <si>
    <t>TRAMA DE MADEIRA COMPOSTA POR TERÇAS PARA TELHADOS DE ATÉ 2 ÁGUAS PARA TELHA ONDULADA DE FIBROCIMENTO, METÁLICA, PLÁSTICA OU TERMOACÚSTICA, INCLUSO TRANSPORTE VERTICAL. AF_07/2019</t>
  </si>
  <si>
    <t>COBE - COBERTURA</t>
  </si>
  <si>
    <t xml:space="preserve"> 92981 </t>
  </si>
  <si>
    <t>CABO DE COBRE FLEXÍVEL ISOLADO, 16 MM², ANTI-CHAMA 450/750 V, PARA DISTRIBUIÇÃO - FORNECIMENTO E INSTALAÇÃO. AF_12/2015</t>
  </si>
  <si>
    <t xml:space="preserve"> 93358 </t>
  </si>
  <si>
    <t>ESCAVAÇÃO MANUAL DE VALA COM PROFUNDIDADE MENOR OU IGUAL A 1,30 M. AF_02/2021</t>
  </si>
  <si>
    <t>MOVT - MOVIMENTO DE TERRA</t>
  </si>
  <si>
    <t xml:space="preserve"> 94210 </t>
  </si>
  <si>
    <t>TELHAMENTO COM TELHA ONDULADA DE FIBROCIMENTO E = 6 MM, COM RECOBRIMENTO LATERAL DE 1 1/4 DE ONDA PARA TELHADO COM INCLINAÇÃO MÁXIMA DE 10°, COM ATÉ 2 ÁGUAS, INCLUSO IÇAMENTO. AF_07/2019</t>
  </si>
  <si>
    <t xml:space="preserve"> 94559 </t>
  </si>
  <si>
    <t>JANELA DE AÇO TIPO BASCULANTE PARA VIDROS, COM BATENTE, FERRAGENS E PINTURA ANTICORROSIVA. EXCLUSIVE VIDROS, ACABAMENTO, ALIZAR E CONTRAMARCO. FORNECIMENTO E INSTALAÇÃO. AF_12/2019</t>
  </si>
  <si>
    <t xml:space="preserve"> 95240 </t>
  </si>
  <si>
    <t>LASTRO DE CONCRETO MAGRO, APLICADO EM PISOS, LAJES SOBRE SOLO OU RADIERS, ESPESSURA DE 3 CM. AF_07/2016</t>
  </si>
  <si>
    <t xml:space="preserve"> 95241 </t>
  </si>
  <si>
    <t>LASTRO DE CONCRETO MAGRO, APLICADO EM PISOS, LAJES SOBRE SOLO OU RADIERS, ESPESSURA DE 5 CM. AF_07/2016</t>
  </si>
  <si>
    <t xml:space="preserve"> 95805 </t>
  </si>
  <si>
    <t>CONDULETE DE PVC, TIPO B, PARA ELETRODUTO DE PVC SOLDÁVEL DN 25 MM (3/4''), APARENTE - FORNECIMENTO E INSTALAÇÃO. AF_10/2022</t>
  </si>
  <si>
    <t xml:space="preserve"> 95811 </t>
  </si>
  <si>
    <t>CONDULETE DE PVC, TIPO LB, PARA ELETRODUTO DE PVC SOLDÁVEL DN 25 MM (3/4''), APARENTE - FORNECIMENTO E INSTALAÇÃO. AF_10/2022</t>
  </si>
  <si>
    <t xml:space="preserve"> 96985 </t>
  </si>
  <si>
    <t>HASTE DE ATERRAMENTO 5/8  PARA SPDA - FORNECIMENTO E INSTALAÇÃO. AF_12/2017</t>
  </si>
  <si>
    <t xml:space="preserve"> 96995 </t>
  </si>
  <si>
    <t>REATERRO MANUAL APILOADO COM SOQUETE. AF_10/2017</t>
  </si>
  <si>
    <t xml:space="preserve"> 97586 </t>
  </si>
  <si>
    <t>LUMINÁRIA TIPO CALHA, DE SOBREPOR, COM 2 LÂMPADAS TUBULARES FLUORESCENTES DE 36 W, COM REATOR DE PARTIDA RÁPIDA - FORNECIMENTO E INSTALAÇÃO. AF_02/2020</t>
  </si>
  <si>
    <t xml:space="preserve"> 97593 </t>
  </si>
  <si>
    <t>LUMINÁRIA TIPO SPOT, DE SOBREPOR, COM 1 LÂMPADA FLUORESCENTE DE 15 W, SEM REATOR - FORNECIMENTO E INSTALAÇÃO. AF_02/2020</t>
  </si>
  <si>
    <t xml:space="preserve"> 97611 </t>
  </si>
  <si>
    <t>LÂMPADA COMPACTA FLUORESCENTE DE 15 W, BASE E27 - FORNECIMENTO E INSTALAÇÃO. AF_02/2020</t>
  </si>
  <si>
    <t xml:space="preserve"> 97612 </t>
  </si>
  <si>
    <t>LÂMPADA COMPACTA FLUORESCENTE DE 20 W, BASE E27 - FORNECIMENTO E INSTALAÇÃO. AF_02/2020</t>
  </si>
  <si>
    <t xml:space="preserve"> 97886 </t>
  </si>
  <si>
    <t>CAIXA ENTERRADA ELÉTRICA RETANGULAR, EM ALVENARIA COM TIJOLOS CERÂMICOS MACIÇOS, FUNDO COM BRITA, DIMENSÕES INTERNAS: 0,3X0,3X0,3 M. AF_12/2020</t>
  </si>
  <si>
    <t xml:space="preserve"> 97906 </t>
  </si>
  <si>
    <t>CAIXA ENTERRADA HIDRÁULICA RETANGULAR, EM ALVENARIA COM BLOCOS DE CONCRETO, DIMENSÕES INTERNAS: 0,6X0,6X0,6 M PARA REDE DE ESGOTO. AF_12/2020</t>
  </si>
  <si>
    <t xml:space="preserve"> 98283 </t>
  </si>
  <si>
    <t>CABO TELEFÔNICO CCI-50 4 PARES, SEM BLINDAGEM, INSTALADO EM DISTRIBUIÇÃO DE EDIFICAÇÃO RESIDENCIAL - FORNECIMENTO E INSTALAÇÃO. AF_11/2019</t>
  </si>
  <si>
    <t xml:space="preserve"> 98441 </t>
  </si>
  <si>
    <t>PAREDE DE MADEIRA COMPENSADA PARA CONSTRUÇÃO TEMPORÁRIA EM CHAPA SIMPLES, EXTERNA, COM ÁREA LÍQUIDA MAIOR OU IGUAL A 6 M², SEM VÃO. AF_05/2018</t>
  </si>
  <si>
    <t xml:space="preserve"> 98442 </t>
  </si>
  <si>
    <t>PAREDE DE MADEIRA COMPENSADA PARA CONSTRUÇÃO TEMPORÁRIA EM CHAPA SIMPLES, EXTERNA, COM ÁREA LÍQUIDA MENOR QUE 6 M², SEM VÃO. AF_05/2018</t>
  </si>
  <si>
    <t xml:space="preserve"> 98443 </t>
  </si>
  <si>
    <t>PAREDE DE MADEIRA COMPENSADA PARA CONSTRUÇÃO TEMPORÁRIA EM CHAPA SIMPLES, INTERNA, COM ÁREA LÍQUIDA MAIOR OU IGUAL A 6 M², SEM VÃO. AF_05/2018</t>
  </si>
  <si>
    <t xml:space="preserve"> 98444 </t>
  </si>
  <si>
    <t>PAREDE DE MADEIRA COMPENSADA PARA CONSTRUÇÃO TEMPORÁRIA EM CHAPA SIMPLES, INTERNA, COM ÁREA LÍQUIDA MENOR QUE 6 M², SEM VÃO. AF_05/2018</t>
  </si>
  <si>
    <t xml:space="preserve"> 98445 </t>
  </si>
  <si>
    <t>PAREDE DE MADEIRA COMPENSADA PARA CONSTRUÇÃO TEMPORÁRIA EM CHAPA SIMPLES, EXTERNA, COM ÁREA LÍQUIDA MAIOR OU IGUAL A 6 M², COM VÃO. AF_05/2018</t>
  </si>
  <si>
    <t xml:space="preserve"> 98446 </t>
  </si>
  <si>
    <t>PAREDE DE MADEIRA COMPENSADA PARA CONSTRUÇÃO TEMPORÁRIA EM CHAPA SIMPLES, EXTERNA, COM ÁREA LÍQUIDA MENOR QUE 6 M², COM VÃO. AF_05/2018</t>
  </si>
  <si>
    <t xml:space="preserve"> 98447 </t>
  </si>
  <si>
    <t>PAREDE DE MADEIRA COMPENSADA PARA CONSTRUÇÃO TEMPORÁRIA EM CHAPA SIMPLES, INTERNA, COM ÁREA LÍQUIDA MAIOR OU IGUAL A 6 M², COM VÃO. AF_05/2018</t>
  </si>
  <si>
    <t xml:space="preserve"> 98448 </t>
  </si>
  <si>
    <t>PAREDE DE MADEIRA COMPENSADA PARA CONSTRUÇÃO TEMPORÁRIA EM CHAPA SIMPLES, INTERNA, COM ÁREA LÍQUIDA MENOR QUE 6 M², COM VÃO. AF_05/2018</t>
  </si>
  <si>
    <t xml:space="preserve"> 00003080 </t>
  </si>
  <si>
    <t>FECHADURA ESPELHO PARA PORTA EXTERNA, EM ACO INOX (MAQUINA, TESTA E CONTRA-TESTA) E EM ZAMAC (MACANETA, LINGUETA E TRINCOS) COM ACABAMENTO CROMADO, MAQUINA DE 40 MM, INCLUINDO CHAVE TIPO CILINDRO</t>
  </si>
  <si>
    <t>Material</t>
  </si>
  <si>
    <t>CJ</t>
  </si>
  <si>
    <t xml:space="preserve"> 00003097 </t>
  </si>
  <si>
    <t>FECHADURA ROSETA REDONDA PARA PORTA DE BANHEIRO, EM ACO INOX (MAQUINA, TESTA E CONTRA-TESTA) E EM ZAMAC (MACANETA, LINGUETA E TRINCOS) COM ACABAMENTO CROMADO, MAQUINA DE 40 MM, INCLUINDO CHAVE TIPO TRANQUETA</t>
  </si>
  <si>
    <t xml:space="preserve"> 00010886 </t>
  </si>
  <si>
    <t>EXTINTOR DE INCENDIO PORTATIL COM CARGA DE AGUA PRESSURIZADA DE 10 L, CLASSE A</t>
  </si>
  <si>
    <t xml:space="preserve"> 00010891 </t>
  </si>
  <si>
    <t>EXTINTOR DE INCENDIO PORTATIL COM CARGA DE PO QUIMICO SECO (PQS) DE 4 KG, CLASSE BC</t>
  </si>
  <si>
    <t xml:space="preserve"> 00011587 </t>
  </si>
  <si>
    <t>FORRO DE PVC LISO, BRANCO, REGUA DE 10 CM, ESPESSURA DE 8 MM A 10 MM (COM COLOCACAO / SEM ESTRUTURA METALICA)</t>
  </si>
  <si>
    <t xml:space="preserve"> 101876 </t>
  </si>
  <si>
    <t>QUADRO DE DISTRIBUIÇÃO DE ENERGIA EM PVC, DE EMBUTIR, SEM BARRAMENTO, PARA 6 DISJUNTORES - FORNECIMENTO E INSTALAÇÃO. AF_10/2020</t>
  </si>
  <si>
    <t xml:space="preserve"> 88262 </t>
  </si>
  <si>
    <t>CARPINTEIRO DE FORMAS COM ENCARGOS COMPLEMENTARES</t>
  </si>
  <si>
    <t xml:space="preserve"> 98102 </t>
  </si>
  <si>
    <t>CAIXA DE GORDURA SIMPLES, CIRCULAR, EM CONCRETO PRÉ-MOLDADO, DIÂMETRO INTERNO = 0,4 M, ALTURA INTERNA = 0,4 M. AF_12/2020</t>
  </si>
  <si>
    <t xml:space="preserve"> 00037525 </t>
  </si>
  <si>
    <t>TELA PLASTICA TECIDA LISTRADA BRANCA E LARANJA, TIPO GUARDA CORPO, EM POLIETILENO MONOFILADO, ROLO 1,20 X 50 M (L X C)</t>
  </si>
  <si>
    <t>Equipamento</t>
  </si>
  <si>
    <t xml:space="preserve"> 100860 </t>
  </si>
  <si>
    <t>CHUVEIRO ELÉTRICO COMUM CORPO PLÁSTICO, TIPO DUCHA  FORNECIMENTO E INSTALAÇÃO. AF_01/2020</t>
  </si>
  <si>
    <t xml:space="preserve"> 87777 </t>
  </si>
  <si>
    <t>EMBOÇO OU MASSA ÚNICA EM ARGAMASSA TRAÇO 1:2:8, PREPARO MANUAL, APLICADA MANUALMENTE EM PANOS DE FACHADA COM PRESENÇA DE VÃOS, ESPESSURA DE 25 MM. AF_08/2022</t>
  </si>
  <si>
    <t xml:space="preserve"> 87903 </t>
  </si>
  <si>
    <t>CHAPISCO APLICADO EM ALVENARIA (COM PRESENÇA DE VÃOS) E ESTRUTURAS DE CONCRETO DE FACHADA, COM ROLO PARA TEXTURA ACRÍLICA.  ARGAMASSA INDUSTRIALIZADA COM PREPARO EM MISTURADOR 300 KG. AF_10/2022</t>
  </si>
  <si>
    <t xml:space="preserve"> 89709 </t>
  </si>
  <si>
    <t>RALO SIFONADO, PVC, DN 100 X 40 MM, JUNTA SOLDÁVEL, FORNECIDO E INSTALADO EM RAMAL DE DESCARGA OU EM RAMAL DE ESGOTO SANITÁRIO. AF_08/2022</t>
  </si>
  <si>
    <t xml:space="preserve"> 89970 </t>
  </si>
  <si>
    <t>KIT DE REGISTRO DE PRESSÃO BRUTO DE LATÃO ¾", INCLUSIVE CONEXÕES, ROSCÁVEL, INSTALADO EM RAMAL DE ÁGUA FRIA - FORNECIMENTO E INSTALAÇÃO. AF_12/2014</t>
  </si>
  <si>
    <t xml:space="preserve"> 91305 </t>
  </si>
  <si>
    <t>FECHADURA DE EMBUTIR PARA PORTA DE BANHEIRO, COMPLETA, ACABAMENTO PADRÃO POPULAR, INCLUSO EXECUÇÃO DE FURO - FORNECIMENTO E INSTALAÇÃO. AF_12/2019</t>
  </si>
  <si>
    <t xml:space="preserve"> 91863 </t>
  </si>
  <si>
    <t>ELETRODUTO RÍGIDO ROSCÁVEL, PVC, DN 25 MM (3/4"), PARA CIRCUITOS TERMINAIS, INSTALADO EM FORRO - FORNECIMENTO E INSTALAÇÃO. AF_03/2023</t>
  </si>
  <si>
    <t xml:space="preserve"> 91871 </t>
  </si>
  <si>
    <t>ELETRODUTO RÍGIDO ROSCÁVEL, PVC, DN 25 MM (3/4"), PARA CIRCUITOS TERMINAIS, INSTALADO EM PAREDE - FORNECIMENTO E INSTALAÇÃO. AF_03/2023</t>
  </si>
  <si>
    <t xml:space="preserve"> 91875 </t>
  </si>
  <si>
    <t>LUVA PARA ELETRODUTO, PVC, ROSCÁVEL, DN 25 MM (3/4"), PARA CIRCUITOS TERMINAIS, INSTALADA EM FORRO - FORNECIMENTO E INSTALAÇÃO. AF_03/2023</t>
  </si>
  <si>
    <t xml:space="preserve"> 91882 </t>
  </si>
  <si>
    <t>LUVA PARA ELETRODUTO, PVC, ROSCÁVEL, DN 20 MM (1/2"), PARA CIRCUITOS TERMINAIS, INSTALADA EM PAREDE - FORNECIMENTO E INSTALAÇÃO. AF_03/2023</t>
  </si>
  <si>
    <t xml:space="preserve"> 91890 </t>
  </si>
  <si>
    <t>CURVA 90 GRAUS PARA ELETRODUTO, PVC, ROSCÁVEL, DN 25 MM (3/4"), PARA CIRCUITOS TERMINAIS, INSTALADA EM FORRO - FORNECIMENTO E INSTALAÇÃO. AF_03/2023</t>
  </si>
  <si>
    <t xml:space="preserve"> 91959 </t>
  </si>
  <si>
    <t>INTERRUPTOR SIMPLES (2 MÓDULOS), 10A/250V, INCLUINDO SUPORTE E PLACA - FORNECIMENTO E INSTALAÇÃO. AF_03/2023</t>
  </si>
  <si>
    <t xml:space="preserve"> 91967 </t>
  </si>
  <si>
    <t>INTERRUPTOR SIMPLES (3 MÓDULOS), 10A/250V, INCLUINDO SUPORTE E PLACA - FORNECIMENTO E INSTALAÇÃO. AF_03/2023</t>
  </si>
  <si>
    <t xml:space="preserve"> 98679 </t>
  </si>
  <si>
    <t>PISO CIMENTADO, TRAÇO 1:3 (CIMENTO E AREIA), ACABAMENTO LISO, ESPESSURA 2,0 CM, PREPARO MECÂNICO DA ARGAMASSA. AF_09/2020</t>
  </si>
  <si>
    <t xml:space="preserve"> 00003659 </t>
  </si>
  <si>
    <t>JUNCAO SIMPLES DE REDUCAO, PVC, DN 100 X 50 MM, SERIE NORMAL PARA ESGOTO PREDIAL</t>
  </si>
  <si>
    <t xml:space="preserve"> 00003670 </t>
  </si>
  <si>
    <t>JUNCAO SIMPLES, PVC, 45 GRAUS, DN 100 X 100 MM, SERIE NORMAL PARA ESGOTO PREDIAL</t>
  </si>
  <si>
    <t xml:space="preserve"> 00011697 </t>
  </si>
  <si>
    <t>MICTORIO COLETIVO ACO INOX (AISI 304), E = 0,8 MM, DE *100 X 40 X 30* CM (C X A X P)</t>
  </si>
  <si>
    <t xml:space="preserve"> 00011712 </t>
  </si>
  <si>
    <t>CAIXA SIFONADA, PVC, 150 X 150 X 50 MM, COM GRELHA QUADRADA, BRANCA (NBR 5688)</t>
  </si>
  <si>
    <t xml:space="preserve"> 00021112 </t>
  </si>
  <si>
    <t>VALVULA DE DESCARGA EM METAL CROMADO PARA MICTORIO COM ACIONAMENTO POR PRESSAO E FECHAMENTO AUTOMATICO</t>
  </si>
  <si>
    <t xml:space="preserve"> 00043777 </t>
  </si>
  <si>
    <t>PORTA DE MADEIRA, FOLHA LEVE (NBR 15930), DE 600 X 2100 MM, E = 35 MM, NUCLEO COLMEIA, CAPA LISA EM HDF, ACABAMENTO MELAMINICO EM PADRAO MADEIRA</t>
  </si>
  <si>
    <t xml:space="preserve"> 92025 </t>
  </si>
  <si>
    <t>INTERRUPTOR SIMPLES (1 MÓDULO) COM 2 TOMADAS DE EMBUTIR 2P+T 10 A, INCLUINDO SUPORTE E PLACA - FORNECIMENTO E INSTALAÇÃO. AF_03/2023</t>
  </si>
  <si>
    <t xml:space="preserve"> 00004513 </t>
  </si>
  <si>
    <t>CAIBRO 5 X 5 CM EM PINUS, MISTA OU EQUIVALENTE DA REGIAO - BRUTA</t>
  </si>
  <si>
    <t xml:space="preserve"> 00006193 </t>
  </si>
  <si>
    <t>TABUA  NAO  APARELHADA  *2,5 X 20* CM, EM MACARANDUBA, ANGELIM OU EQUIVALENTE DA REGIAO - BRUTA</t>
  </si>
  <si>
    <t xml:space="preserve"> 00011455 </t>
  </si>
  <si>
    <t>FERROLHO COM FECHO / TRINCO REDONDO, EM ACO GALVANIZADO / ZINCADO, DE SOBREPOR, COM COMPRIMENTO DE 8" E ESPESSURA MINIMA DA CHAPA DE 1,50 MM</t>
  </si>
  <si>
    <t xml:space="preserve"> 00000370 </t>
  </si>
  <si>
    <t>AREIA MEDIA - POSTO JAZIDA/FORNECEDOR (RETIRADO NA JAZIDA, SEM TRANSPORTE)</t>
  </si>
  <si>
    <t xml:space="preserve"> 00001379 </t>
  </si>
  <si>
    <t>CIMENTO PORTLAND COMPOSTO CP II-32</t>
  </si>
  <si>
    <t>KG</t>
  </si>
  <si>
    <t xml:space="preserve"> 00004721 </t>
  </si>
  <si>
    <t>PEDRA BRITADA N. 1 (9,5 a 19 MM) POSTO PEDREIRA/FORNECEDOR, SEM FRETE</t>
  </si>
  <si>
    <t xml:space="preserve"> 00004417 </t>
  </si>
  <si>
    <t>SARRAFO NAO APARELHADO *2,5 X 7* CM, EM MACARANDUBA, ANGELIM OU EQUIVALENTE DA REGIAO -  BRUTA</t>
  </si>
  <si>
    <t xml:space="preserve"> 00004430 </t>
  </si>
  <si>
    <t>CAIBRO NAO APARELHADO *5 X 6* CM, EM MACARANDUBA, ANGELIM OU EQUIVALENTE DA REGIAO -  BRUTA</t>
  </si>
  <si>
    <t xml:space="preserve"> 00004813 </t>
  </si>
  <si>
    <t>PLACA DE OBRA (PARA CONSTRUCAO CIVIL) EM CHAPA GALVANIZADA *N. 22*, ADESIVADA, DE *2,4 X 1,2* M (SEM POSTES PARA FIXACAO)</t>
  </si>
  <si>
    <t xml:space="preserve"> 00005075 </t>
  </si>
  <si>
    <t>PREGO DE ACO POLIDO COM CABECA 18 X 30 (2 3/4 X 10)</t>
  </si>
  <si>
    <t xml:space="preserve"> B010000028 </t>
  </si>
  <si>
    <t>AJUDANTE DE PINTOR</t>
  </si>
  <si>
    <t xml:space="preserve"> B010000031 </t>
  </si>
  <si>
    <t>AJUDANTE DE SOLDADOR</t>
  </si>
  <si>
    <t xml:space="preserve"> B010000058 </t>
  </si>
  <si>
    <t>ELETRICISTA</t>
  </si>
  <si>
    <t xml:space="preserve"> B019300280 </t>
  </si>
  <si>
    <t>LIXADOR INDUSTRIAL</t>
  </si>
  <si>
    <t xml:space="preserve"> B019300281 </t>
  </si>
  <si>
    <t>SOLDADOR INDUSTRIAL</t>
  </si>
  <si>
    <t xml:space="preserve"> B019300282 </t>
  </si>
  <si>
    <t>REVESTIDOR INDUSTRIAL</t>
  </si>
  <si>
    <t xml:space="preserve"> D219300281 </t>
  </si>
  <si>
    <t>TINTA PARA REVESTIMENTO AWWA C210</t>
  </si>
  <si>
    <t>L</t>
  </si>
  <si>
    <t xml:space="preserve"> D340000010 </t>
  </si>
  <si>
    <t>ESMERIL</t>
  </si>
  <si>
    <t xml:space="preserve"> D340000028 </t>
  </si>
  <si>
    <t>OLEO DIESEL</t>
  </si>
  <si>
    <t xml:space="preserve"> D349030024 </t>
  </si>
  <si>
    <t>ESCOVA CIRCULAR (aco latonado, 6 x 1 " (diametro x espessura), furo de 1 1/4 ", fio ondulado *0,30* mm)</t>
  </si>
  <si>
    <t xml:space="preserve"> D349703080 </t>
  </si>
  <si>
    <t>ELETRODO REVESTIDO AWS - E7018, DIAMETRO 4,00 MM</t>
  </si>
  <si>
    <t xml:space="preserve"> E019300283 </t>
  </si>
  <si>
    <t>INSPEÇÃO DE SOLDA/REVESTIMENTO COM EQUIPAMENTO DE ULTRASSOM/HOLIDAY</t>
  </si>
  <si>
    <t>Serviços</t>
  </si>
  <si>
    <t xml:space="preserve"> H029000440 </t>
  </si>
  <si>
    <t>LOCACAO DE GRUPO GERADOR *80 A 125* KVA, MOTOR DIESEL, REBOCAVEL, ACIONAMENTO  MANUAL</t>
  </si>
  <si>
    <t xml:space="preserve"> H029000441 </t>
  </si>
  <si>
    <t>LOCAÇÃO DE MÁQUINA DE SOLDA - (475A trifásica : capacidade - grande)</t>
  </si>
  <si>
    <t xml:space="preserve"> H029000442 </t>
  </si>
  <si>
    <t>LOCAÇÃO DE LIXADEIRA (5.000rpm)</t>
  </si>
  <si>
    <t xml:space="preserve"> H029000443 </t>
  </si>
  <si>
    <t>ESMERILHADEIRA 8500rpm</t>
  </si>
  <si>
    <t xml:space="preserve"> B010000019 </t>
  </si>
  <si>
    <t>AJUDANTE DE ENCANADOR</t>
  </si>
  <si>
    <t xml:space="preserve"> B010000061 </t>
  </si>
  <si>
    <t>ENCANADOR</t>
  </si>
  <si>
    <t xml:space="preserve"> H020000301 </t>
  </si>
  <si>
    <t>CAMINHAO MUNCK DE 5 T, INCLUSIVE OPERADOR E COMBUSTIVEL</t>
  </si>
  <si>
    <t xml:space="preserve"> H020000938 </t>
  </si>
  <si>
    <t>TIRFOR 3,0T</t>
  </si>
  <si>
    <t xml:space="preserve"> B010000022 </t>
  </si>
  <si>
    <t>AJUDANTE DE MONTADOR</t>
  </si>
  <si>
    <t xml:space="preserve"> B010000085 </t>
  </si>
  <si>
    <t>MONTADOR</t>
  </si>
  <si>
    <t xml:space="preserve"> H020000358 </t>
  </si>
  <si>
    <t>TALHA ELETRICA - 5T</t>
  </si>
  <si>
    <t xml:space="preserve"> B010000016 </t>
  </si>
  <si>
    <t>AJUDANTE DE ELETRICISTA</t>
  </si>
  <si>
    <t xml:space="preserve"> 95403 </t>
  </si>
  <si>
    <t>CURSO DE CAPACITAÇÃO PARA ENGENHEIRO CIVIL DE OBRA PLENO (ENCARGOS COMPLEMENTARES) - HORISTA</t>
  </si>
  <si>
    <t xml:space="preserve"> 00002707 </t>
  </si>
  <si>
    <t>ENGENHEIRO CIVIL DE OBRA PLENO</t>
  </si>
  <si>
    <t xml:space="preserve"> 00037372 </t>
  </si>
  <si>
    <t>EXAMES - HORISTA (COLETADO CAIXA - ENCARGOS COMPLEMENTARES)</t>
  </si>
  <si>
    <t>Outros</t>
  </si>
  <si>
    <t xml:space="preserve"> 00037373 </t>
  </si>
  <si>
    <t>SEGURO - HORISTA (COLETADO CAIXA - ENCARGOS COMPLEMENTARES)</t>
  </si>
  <si>
    <t>Taxas</t>
  </si>
  <si>
    <t xml:space="preserve"> 00043462 </t>
  </si>
  <si>
    <t>FERRAMENTAS - FAMILIA ENGENHEIRO CIVIL - HORISTA (ENCARGOS COMPLEMENTARES - COLETADO CAIXA)</t>
  </si>
  <si>
    <t xml:space="preserve"> 00043486 </t>
  </si>
  <si>
    <t>EPI - FAMILIA ENGENHEIRO CIVIL - HORISTA (ENCARGOS COMPLEMENTARES - COLETADO CAIXA)</t>
  </si>
  <si>
    <t>SEOP - SERVIÇOS OPERACIONAIS</t>
  </si>
  <si>
    <t xml:space="preserve"> COTAÇÃO 5.2.1 - 195006 </t>
  </si>
  <si>
    <t/>
  </si>
  <si>
    <t>A</t>
  </si>
  <si>
    <t>Equipamentos</t>
  </si>
  <si>
    <t>Quantidade</t>
  </si>
  <si>
    <t>Utilização</t>
  </si>
  <si>
    <t>Custo Operacional</t>
  </si>
  <si>
    <t>Custo Horário</t>
  </si>
  <si>
    <t>Operativa</t>
  </si>
  <si>
    <t>Improdutiva</t>
  </si>
  <si>
    <t>E9243</t>
  </si>
  <si>
    <t>Câmara hiperbárica com filtro, serpentina e reservatório de ar para mergulho raso - D = 1,80</t>
  </si>
  <si>
    <t>E9245</t>
  </si>
  <si>
    <t>Estação transmissora de superfície para comunicação com fio</t>
  </si>
  <si>
    <t>E9242</t>
  </si>
  <si>
    <t>Estação transmissora de superfície para televisionamento</t>
  </si>
  <si>
    <t>E9066</t>
  </si>
  <si>
    <t>Grupo gerador - 14 kVA</t>
  </si>
  <si>
    <t>E9246</t>
  </si>
  <si>
    <t>Painel de controle de ar com manômetros e pneufatômetros</t>
  </si>
  <si>
    <t>E9248</t>
  </si>
  <si>
    <t>Sistema de ar comprimido para mergulho até 30 m com pressão de trabalho de 1,4 MPa -</t>
  </si>
  <si>
    <t>Custo Horário de Equipamentos =&gt;</t>
  </si>
  <si>
    <t>B</t>
  </si>
  <si>
    <t>Salário Hora</t>
  </si>
  <si>
    <t>P9926</t>
  </si>
  <si>
    <t>Mergulhador raso auxiliar de superfície</t>
  </si>
  <si>
    <t>P9924</t>
  </si>
  <si>
    <t>Mergulhador raso dependente</t>
  </si>
  <si>
    <t>P9922</t>
  </si>
  <si>
    <t>Mergulhador raso dependente de emergência</t>
  </si>
  <si>
    <t>Custo Horário da Mão de Obra =&gt;</t>
  </si>
  <si>
    <t>Adc.M.O. - Ferramentas (0,0%) =&gt;</t>
  </si>
  <si>
    <t>Custo Horário de Execução =&gt;</t>
  </si>
  <si>
    <t>Fator de Influencia da Chuva - FIC =&gt;</t>
  </si>
  <si>
    <t>Custo do FIC =&gt;</t>
  </si>
  <si>
    <t>Produção de Equipe =&gt;</t>
  </si>
  <si>
    <t>Custo Unitário de Execução =&gt;</t>
  </si>
  <si>
    <t>SEES - SERVIÇOS ESPECIAIS</t>
  </si>
  <si>
    <t xml:space="preserve"> 100306 </t>
  </si>
  <si>
    <t>ENGENHEIRO CIVIL PLENO COM ENCARGOS COMPLEMENTARES</t>
  </si>
  <si>
    <t xml:space="preserve"> COTAÇÃO 5.3.1 - 195006 </t>
  </si>
  <si>
    <t>DIARIA</t>
  </si>
  <si>
    <t>DIA</t>
  </si>
  <si>
    <t xml:space="preserve"> 100306 - COTAÇÃO 5.3.1 - 195006 </t>
  </si>
  <si>
    <t>ENGENHEIRO MECÂNICO PLENO COM ENCARGOS COMPLEMENTARES (BASEADO EM SINAPI 100320)</t>
  </si>
  <si>
    <t xml:space="preserve"> P9864 </t>
  </si>
  <si>
    <t>Engenheiro de segurança do trabalho</t>
  </si>
  <si>
    <t>mês</t>
  </si>
  <si>
    <t>E9071</t>
  </si>
  <si>
    <t>Transportador manual carrinho de mão com capacidade de 80 l</t>
  </si>
  <si>
    <t>P9824</t>
  </si>
  <si>
    <t>Servente</t>
  </si>
  <si>
    <t xml:space="preserve"> 88310 </t>
  </si>
  <si>
    <t>PINTOR COM ENCARGOS COMPLEMENTARES</t>
  </si>
  <si>
    <t xml:space="preserve"> 00003768 </t>
  </si>
  <si>
    <t>LIXA EM FOLHA PARA FERRO, NUMERO 150</t>
  </si>
  <si>
    <t xml:space="preserve"> 99833 </t>
  </si>
  <si>
    <t>LAVADORA DE ALTA PRESSAO (LAVA-JATO) PARA AGUA FRIA, PRESSAO DE OPERACAO ENTRE 1400 E 1900 LIB/POL2, VAZAO MAXIMA ENTRE 400 E 700 L/H - CHP DIURNO. AF_05/2023</t>
  </si>
  <si>
    <t>CHOR - CUSTOS HORÁRIOS DE MÁQUINAS E EQUIPAMENTOS</t>
  </si>
  <si>
    <t>CHP</t>
  </si>
  <si>
    <t xml:space="preserve"> 88377 </t>
  </si>
  <si>
    <t>OPERADOR DE BETONEIRA ESTACIONÁRIA/MISTURADOR COM ENCARGOS COMPLEMENTARES</t>
  </si>
  <si>
    <t xml:space="preserve"> 88830 </t>
  </si>
  <si>
    <t>BETONEIRA CAPACIDADE NOMINAL DE 400 L, CAPACIDADE DE MISTURA 280 L, MOTOR ELÉTRICO TRIFÁSICO POTÊNCIA DE 2 CV, SEM CARREGADOR - CHP DIURNO. AF_05/2023</t>
  </si>
  <si>
    <t xml:space="preserve"> 88831 </t>
  </si>
  <si>
    <t>BETONEIRA CAPACIDADE NOMINAL DE 400 L, CAPACIDADE DE MISTURA 280 L, MOTOR ELÉTRICO TRIFÁSICO POTÊNCIA DE 2 CV, SEM CARREGADOR - CHI DIURNO. AF_05/2023</t>
  </si>
  <si>
    <t>CHI</t>
  </si>
  <si>
    <t xml:space="preserve"> 00000132 </t>
  </si>
  <si>
    <t>ADITIVO PLASTIFICANTE RETARDADOR DE PEGA E REDUTOR DE AGUA PARA CONCRETO, LIQUIDO E ISENTO DE CLORETOS</t>
  </si>
  <si>
    <t xml:space="preserve"> 00000367 </t>
  </si>
  <si>
    <t>AREIA GROSSA - POSTO JAZIDA/FORNECEDOR (RETIRADO NA JAZIDA, SEM TRANSPORTE)</t>
  </si>
  <si>
    <t xml:space="preserve"> 00004720 </t>
  </si>
  <si>
    <t>PEDRA BRITADA N. 0, OU PEDRISCO (4,8 A 9,5 MM) POSTO PEDREIRA/FORNECEDOR, SEM FRETE</t>
  </si>
  <si>
    <t xml:space="preserve"> 88309 </t>
  </si>
  <si>
    <t>PEDREIRO COM ENCARGOS COMPLEMENTARES</t>
  </si>
  <si>
    <t xml:space="preserve"> 90586 </t>
  </si>
  <si>
    <t>VIBRADOR DE IMERSÃO, DIÂMETRO DE PONTEIRA 45MM, MOTOR ELÉTRICO TRIFÁSICO POTÊNCIA DE 2 CV - CHP DIURNO. AF_06/2015</t>
  </si>
  <si>
    <t xml:space="preserve"> 90587 </t>
  </si>
  <si>
    <t>VIBRADOR DE IMERSÃO, DIÂMETRO DE PONTEIRA 45MM, MOTOR ELÉTRICO TRIFÁSICO POTÊNCIA DE 2 CV - CHI DIURNO. AF_06/2015</t>
  </si>
  <si>
    <t>E9767</t>
  </si>
  <si>
    <t>Compressor de ar portátil de 9,44 l/s (20 PCM) a gasolina - 5,22 kW</t>
  </si>
  <si>
    <t>C</t>
  </si>
  <si>
    <t>Unidade</t>
  </si>
  <si>
    <t>Preço Unitário</t>
  </si>
  <si>
    <t>M1400</t>
  </si>
  <si>
    <t>Adesivo estrutural à base de resina epóxi de alta viscosidade</t>
  </si>
  <si>
    <t>Custo Total do Material =&gt;</t>
  </si>
  <si>
    <t>E</t>
  </si>
  <si>
    <t>Tempos Fixos</t>
  </si>
  <si>
    <t>Tempo Fixo</t>
  </si>
  <si>
    <t>Carga, manobra e descarga de materiais diversos em caminhão carroceria de 15 t - carga e descarga manuais</t>
  </si>
  <si>
    <t>t</t>
  </si>
  <si>
    <t>Custo Total dos Tempos Fixos =&gt;</t>
  </si>
  <si>
    <t>F</t>
  </si>
  <si>
    <t>Momento de Transporte</t>
  </si>
  <si>
    <t>Distância Média de Transporte (DMT)</t>
  </si>
  <si>
    <t>LN</t>
  </si>
  <si>
    <t>RP</t>
  </si>
  <si>
    <t>P</t>
  </si>
  <si>
    <t>Adesivo estrutural à base de resina epóxi de alta viscosidade - Caminhão carroceria com capacidade de 15 t - 188 kW</t>
  </si>
  <si>
    <t>tkm</t>
  </si>
  <si>
    <t>5914449
0,000
R$ 1,11</t>
  </si>
  <si>
    <t>5914464
0,000
R$ 0,89</t>
  </si>
  <si>
    <t>5914479
0,000
R$ 0,73</t>
  </si>
  <si>
    <t>Custo total dos Momentos de Transportes =&gt;</t>
  </si>
  <si>
    <t>Pintura em Estrutura Metálica</t>
  </si>
  <si>
    <t xml:space="preserve"> 10549 </t>
  </si>
  <si>
    <t>Encargos Complementares - Servente</t>
  </si>
  <si>
    <t>Provisórios</t>
  </si>
  <si>
    <t xml:space="preserve"> 10553 </t>
  </si>
  <si>
    <t>Encargos Complementares - Pintor</t>
  </si>
  <si>
    <t xml:space="preserve"> 1891 </t>
  </si>
  <si>
    <t>Primer epóxi zinco l</t>
  </si>
  <si>
    <t>l</t>
  </si>
  <si>
    <t xml:space="preserve"> 00004783 </t>
  </si>
  <si>
    <t>PINTOR (HORISTA)</t>
  </si>
  <si>
    <t xml:space="preserve"> 00005330 </t>
  </si>
  <si>
    <t>DILUENTE EPOXI</t>
  </si>
  <si>
    <t xml:space="preserve"> 00006111 </t>
  </si>
  <si>
    <t>SERVENTE DE OBRAS</t>
  </si>
  <si>
    <t xml:space="preserve"> COTAÇÃO 7.1.1 - 195006 </t>
  </si>
  <si>
    <t>Comporta deslizante em construção soldada de chapa de aço inoxidável, com abertura livre de L x H = 2,00 x 2,00 m x Hs = 10,0 m.c.a, x Hconcr. = 10,0 m, com acionamento manual</t>
  </si>
  <si>
    <t xml:space="preserve"> 100235 </t>
  </si>
  <si>
    <t>TRANSPORTE VERTICAL MANUAL, 1 PAVIMENTO, DE LATA DE 18 LITROS (UNIDADE: L). AF_07/2019</t>
  </si>
  <si>
    <t xml:space="preserve"> 97914 </t>
  </si>
  <si>
    <t>TRANSPORTE COM CAMINHÃO BASCULANTE DE 6 M³, EM VIA URBANA PAVIMENTADA, DMT ATÉ 30 KM (UNIDADE: M3XKM). AF_07/2020</t>
  </si>
  <si>
    <t>TRAN - TRANSPORTES, CARGAS E DESCARGAS</t>
  </si>
  <si>
    <t>M3XKM</t>
  </si>
  <si>
    <t xml:space="preserve"> E9677 </t>
  </si>
  <si>
    <t>Martelete perfurador/rompedor a ar comprimido de 10 kg com capacidade de 1.800 gpm</t>
  </si>
  <si>
    <t xml:space="preserve"> E9536 </t>
  </si>
  <si>
    <t>Embarcação de transporte de pessoal e apoio logístico - 30 kW</t>
  </si>
  <si>
    <t xml:space="preserve"> E9243 </t>
  </si>
  <si>
    <t xml:space="preserve"> E9245 </t>
  </si>
  <si>
    <t xml:space="preserve"> E9242 </t>
  </si>
  <si>
    <t xml:space="preserve"> E9066 </t>
  </si>
  <si>
    <t xml:space="preserve"> E9246 </t>
  </si>
  <si>
    <t xml:space="preserve"> E9248 </t>
  </si>
  <si>
    <t xml:space="preserve"> P9926 </t>
  </si>
  <si>
    <t xml:space="preserve"> B010000113 </t>
  </si>
  <si>
    <t>MERGULHADOR PROFISSIONAL</t>
  </si>
  <si>
    <t xml:space="preserve"> P9922 </t>
  </si>
  <si>
    <t xml:space="preserve"> 00004049 </t>
  </si>
  <si>
    <t>MASSA EPOXI BICOMPONENTE (MASSA + CATALIZADOR)</t>
  </si>
  <si>
    <t xml:space="preserve"> 102867 </t>
  </si>
  <si>
    <t>MÁQUINA SOLDA ARCO COM PISTOLA DE SOLDAGEM PARA STUD BOLT DE 5 MM A 22 MM - MATERIAIS NA OPERAÇÃO. AF_05/2023</t>
  </si>
  <si>
    <t xml:space="preserve"> 92715 </t>
  </si>
  <si>
    <t>APARELHO PARA CORTE E SOLDA OXI-ACETILENO SOBRE RODAS, INCLUSIVE CILINDROS E MAÇARICOS - MATERIAIS NA OPERAÇÃO. AF_05/2023</t>
  </si>
  <si>
    <t xml:space="preserve"> 89272 </t>
  </si>
  <si>
    <t>GUINDASTE HIDRÁULICO AUTOPROPELIDO, COM LANÇA TELESCÓPICA 28,80 M, CAPACIDADE MÁXIMA 30 T, POTÊNCIA 97 KW, TRAÇÃO 4 X 4 - CHP DIURNO. AF_11/2014</t>
  </si>
  <si>
    <t xml:space="preserve"> 00010997 </t>
  </si>
  <si>
    <t>ELETRODO REVESTIDO AWS - E7018, DIAMETRO IGUAL A 4,00 MM</t>
  </si>
  <si>
    <t xml:space="preserve"> 00038412 </t>
  </si>
  <si>
    <t>INVERSOR DE SOLDA MONOFASICO DE 160 A, POTENCIA DE 5400 W, TENSAO DE 220 V, TURBO VENTILADO, PROTECAO POR FUSIVEL TERMICO, PARA ELETRODOS DE 2,0 A 4,0 MM</t>
  </si>
  <si>
    <t xml:space="preserve"> 00000001 </t>
  </si>
  <si>
    <t>ACETILENO (RECARGA DE GAS ACETILENO PARA CILINDRO DE CONJUNTO OXICORTE GRANDE) NAO INCLUI TROCA/MANUTENCAO DO CILINDRO</t>
  </si>
  <si>
    <t xml:space="preserve"> 00010527 </t>
  </si>
  <si>
    <t>LOCACAO DE ANDAIME METALICO TUBULAR DE ENCAIXE, TIPO DE TORRE, CADA PAINEL COM LARGURA DE 1 ATE 1,5 M E ALTURA DE *1,00* M, INCLUINDO DIAGONAL, BARRAS DE LIGACAO, SAPATAS OU RODIZIOS E DEMAIS ITENS NECESSARIOS A MONTAGEM (NAO INCLUI INSTALACAO)</t>
  </si>
  <si>
    <t>MXMES</t>
  </si>
  <si>
    <t xml:space="preserve"> C4438 </t>
  </si>
  <si>
    <t>SEINFRA</t>
  </si>
  <si>
    <t>CONCRETO FCK &gt; 30 MPa SUBMERSO C/ PLATAFORMA FLUTUANTE, INCLUSIVE LANÇAMENTO, CURA E TRANSPORTE</t>
  </si>
  <si>
    <t>CONCRETOS</t>
  </si>
  <si>
    <t xml:space="preserve"> 00004491 </t>
  </si>
  <si>
    <t>PONTALETE *7,5 X 7,5* CM EM PINUS, MISTA OU EQUIVALENTE DA REGIAO - BRUTA</t>
  </si>
  <si>
    <t xml:space="preserve"> 00004509 </t>
  </si>
  <si>
    <t>SARRAFO *2,5 X 10* CM EM PINUS, MISTA OU EQUIVALENTE DA REGIAO - BRUTA</t>
  </si>
  <si>
    <t xml:space="preserve"> 88241 </t>
  </si>
  <si>
    <t>AJUDANTE DE OPERAÇÃO EM GERAL COM ENCARGOS COMPLEMENTARES</t>
  </si>
  <si>
    <t xml:space="preserve"> 5631 </t>
  </si>
  <si>
    <t>ESCAVADEIRA HIDRÁULICA SOBRE ESTEIRAS, CAÇAMBA 0,80 M3, PESO OPERACIONAL 17 T, POTENCIA BRUTA 111 HP - CHP DIURNO. AF_06/2014</t>
  </si>
  <si>
    <t xml:space="preserve"> 5632 </t>
  </si>
  <si>
    <t>ESCAVADEIRA HIDRÁULICA SOBRE ESTEIRAS, CAÇAMBA 0,80 M3, PESO OPERACIONAL 17 T, POTENCIA BRUTA 111 HP - CHI DIURNO. AF_06/2014</t>
  </si>
  <si>
    <t xml:space="preserve"> M030300133 </t>
  </si>
  <si>
    <t>T AC PB JE DN 1000, e = 8,00 mm 239,660 kg</t>
  </si>
  <si>
    <t xml:space="preserve"> P9882 </t>
  </si>
  <si>
    <t>Técnico especializado</t>
  </si>
  <si>
    <t>ASTU - ASSENTAMENTO DE TUBOS E PECAS</t>
  </si>
  <si>
    <t xml:space="preserve"> 88246 </t>
  </si>
  <si>
    <t>ASSENTADOR DE TUBOS COM ENCARGOS COMPLEMENTARES</t>
  </si>
  <si>
    <t xml:space="preserve"> 88317 </t>
  </si>
  <si>
    <t>SOLDADOR COM ENCARGOS COMPLEMENTARES</t>
  </si>
  <si>
    <t xml:space="preserve"> 91533 </t>
  </si>
  <si>
    <t>COMPACTADOR DE SOLOS DE PERCUSSÃO (SOQUETE) COM MOTOR A GASOLINA 4 TEMPOS, POTÊNCIA 4 CV - CHP DIURNO. AF_08/2015</t>
  </si>
  <si>
    <t xml:space="preserve"> 91534 </t>
  </si>
  <si>
    <t>COMPACTADOR DE SOLOS DE PERCUSSÃO (SOQUETE) COM MOTOR A GASOLINA 4 TEMPOS, POTÊNCIA 4 CV - CHI DIURNO. AF_08/2015</t>
  </si>
  <si>
    <t xml:space="preserve"> 95606 </t>
  </si>
  <si>
    <t>UMIDIFICAÇÃO DE MATERIAL PARA VALAS COM CAMINHÃO PIPA 10000L. AF_11/2016</t>
  </si>
  <si>
    <t xml:space="preserve"> M012201025 </t>
  </si>
  <si>
    <t>RCFV10 FoFo DN 500 485,000 kg</t>
  </si>
  <si>
    <t xml:space="preserve"> 90777 </t>
  </si>
  <si>
    <t>ENGENHEIRO CIVIL DE OBRA JUNIOR COM ENCARGOS COMPLEMENTARES</t>
  </si>
  <si>
    <t xml:space="preserve"> 88597 </t>
  </si>
  <si>
    <t>DESENHISTA DETALHISTA COM ENCARGOS COMPLEMENTARES</t>
  </si>
  <si>
    <t>Total Por Etapa</t>
  </si>
  <si>
    <t>30 DIAS</t>
  </si>
  <si>
    <t>60 DIAS</t>
  </si>
  <si>
    <t>90 DIAS</t>
  </si>
  <si>
    <t>120 DIAS</t>
  </si>
  <si>
    <t>150 DIAS</t>
  </si>
  <si>
    <t>180 DIAS</t>
  </si>
  <si>
    <t>210 DIAS</t>
  </si>
  <si>
    <t>100,00%
144.992,68</t>
  </si>
  <si>
    <t>14,00%
20.298,98</t>
  </si>
  <si>
    <t>13,00%
18.849,05</t>
  </si>
  <si>
    <t>20,00%
28.998,54</t>
  </si>
  <si>
    <t>5,00%
7.249,63</t>
  </si>
  <si>
    <t>100,00%
51.230,65</t>
  </si>
  <si>
    <t>80,00%
40.984,52</t>
  </si>
  <si>
    <t>20,00%
10.246,13</t>
  </si>
  <si>
    <t>100,00%
2.193,16</t>
  </si>
  <si>
    <t>100,00%
425.542,62</t>
  </si>
  <si>
    <t>16,00%
68.086,82</t>
  </si>
  <si>
    <t>17,00%
72.342,25</t>
  </si>
  <si>
    <t>100,00%
93.733,86</t>
  </si>
  <si>
    <t>4,00%
3.749,35</t>
  </si>
  <si>
    <t>71,00%
66.551,04</t>
  </si>
  <si>
    <t>25,00%
23.433,47</t>
  </si>
  <si>
    <t>100,00%
3.705,68</t>
  </si>
  <si>
    <t>50,00%
1.852,84</t>
  </si>
  <si>
    <t>100,00%
433.306,69</t>
  </si>
  <si>
    <t>11,00%
47.663,74</t>
  </si>
  <si>
    <t>23,00%
99.660,54</t>
  </si>
  <si>
    <t>46,00%
199.321,08</t>
  </si>
  <si>
    <t>20,00%
86.661,34</t>
  </si>
  <si>
    <t>100,00%
165.813,73</t>
  </si>
  <si>
    <t>100,00%
2.532,90</t>
  </si>
  <si>
    <t>Porcentagem</t>
  </si>
  <si>
    <t>10,23%</t>
  </si>
  <si>
    <t>16,12%</t>
  </si>
  <si>
    <t>16,45%</t>
  </si>
  <si>
    <t>22,72%</t>
  </si>
  <si>
    <t>13,55%</t>
  </si>
  <si>
    <t>20,19%</t>
  </si>
  <si>
    <t>0,74%</t>
  </si>
  <si>
    <t>Custo</t>
  </si>
  <si>
    <t>135.312,83</t>
  </si>
  <si>
    <t>213.249,61</t>
  </si>
  <si>
    <t>217.588,06</t>
  </si>
  <si>
    <t>300.661,86</t>
  </si>
  <si>
    <t>179.302,56</t>
  </si>
  <si>
    <t>267.154,51</t>
  </si>
  <si>
    <t>9.782,53</t>
  </si>
  <si>
    <t>Porcentagem Acumulado</t>
  </si>
  <si>
    <t>26,35%</t>
  </si>
  <si>
    <t>42,79%</t>
  </si>
  <si>
    <t>65,52%</t>
  </si>
  <si>
    <t>79,07%</t>
  </si>
  <si>
    <t>99,26%</t>
  </si>
  <si>
    <t>100,0%</t>
  </si>
  <si>
    <t>Custo Acumulado</t>
  </si>
  <si>
    <t>135.312,82</t>
  </si>
  <si>
    <t>348.562,44</t>
  </si>
  <si>
    <t>566.150,50</t>
  </si>
  <si>
    <t>866.812,36</t>
  </si>
  <si>
    <t>1.046.114,92</t>
  </si>
  <si>
    <t>1.313.269,43</t>
  </si>
  <si>
    <t>1.323.051,97</t>
  </si>
  <si>
    <t>PRAZO:</t>
  </si>
  <si>
    <t>SUBSTITUÇÂO DE EQUIPAMENTOS HIDROMECÂNICOS E OBRAS CIVIS NA TORRE DE TOMADA D'ÁGUA BARRAGEM ESTREITO (URANDI - BA)</t>
  </si>
  <si>
    <t>agosto, 2023</t>
  </si>
  <si>
    <t>BDI (serv.): 25,91%</t>
  </si>
  <si>
    <t>BDI (forn.): 14,70%</t>
  </si>
  <si>
    <t>ITEM</t>
  </si>
  <si>
    <t>DESCRIÇÃO</t>
  </si>
  <si>
    <t>SIGLA</t>
  </si>
  <si>
    <t>% APLICADO</t>
  </si>
  <si>
    <t>REFERÊNCIA TCU</t>
  </si>
  <si>
    <t>(ACÓRDÃO Nº 2622/2013)</t>
  </si>
  <si>
    <t>1º QUARTIL</t>
  </si>
  <si>
    <t>2º QUARTIL</t>
  </si>
  <si>
    <t>3º QUARTIL</t>
  </si>
  <si>
    <t>ADMINISTRAÇÃO CENTRAL</t>
  </si>
  <si>
    <t>AC</t>
  </si>
  <si>
    <t>IMPOSTOS</t>
  </si>
  <si>
    <t>T</t>
  </si>
  <si>
    <t>2.1</t>
  </si>
  <si>
    <t>ISS (*)</t>
  </si>
  <si>
    <t>-</t>
  </si>
  <si>
    <t>2.2</t>
  </si>
  <si>
    <t>PIS</t>
  </si>
  <si>
    <t>2.3</t>
  </si>
  <si>
    <t>Cofins</t>
  </si>
  <si>
    <t>2.4</t>
  </si>
  <si>
    <t>Contribuição previdênciária sobre a receita bruta (CPRB)</t>
  </si>
  <si>
    <t>SEGURO, GARANTIA E RISCO</t>
  </si>
  <si>
    <t>3.1</t>
  </si>
  <si>
    <t>Seguro + Garantia</t>
  </si>
  <si>
    <t>S + G</t>
  </si>
  <si>
    <t>3.2</t>
  </si>
  <si>
    <t>Risco</t>
  </si>
  <si>
    <t>R</t>
  </si>
  <si>
    <t>DESPESAS FINANCEIRAS</t>
  </si>
  <si>
    <t>DF</t>
  </si>
  <si>
    <t>LUCRO</t>
  </si>
  <si>
    <t>BDI ADOTADO:</t>
  </si>
  <si>
    <t>Considerações:</t>
  </si>
  <si>
    <t>O BDI foi calculado através da seguinte fórmula, regulamentada pelo Acórdão Nº 2622/2013 – TCU.</t>
  </si>
  <si>
    <t>* O percentual de ISSQN aqui utilizado refere-se ao município de Porteirinha/MG, conforme Lei Complementar 1899/2007 - Art. 1º (Item 7.02C). Conforme Art. 112, § 14, na base de cálculo do ISSQN considerou-se dedução do percentual abaixo discriminado.</t>
  </si>
  <si>
    <r>
      <t xml:space="preserve">COMPOSIÇÃO DE BDI - FORNECIMENTO - </t>
    </r>
    <r>
      <rPr>
        <b/>
        <sz val="11"/>
        <color rgb="FFFF0000"/>
        <rFont val="Arial"/>
        <family val="2"/>
      </rPr>
      <t>ONERADO</t>
    </r>
  </si>
  <si>
    <t>OBRA:</t>
  </si>
  <si>
    <t>LOCAL: DATA BASE:</t>
  </si>
  <si>
    <t>SUBSTITUÇÂO DE EQUIPAMENTOS HIDROMECÂNICOS E OBRAS CIVIS NA TORRE DE TOMADA D'ÁGUA</t>
  </si>
  <si>
    <t>BARRAGEM ESTREITO (URANDI - BA)</t>
  </si>
  <si>
    <t>3º</t>
  </si>
  <si>
    <t>QUARTIL</t>
  </si>
  <si>
    <t>3.3</t>
  </si>
  <si>
    <r>
      <rPr>
        <b/>
        <sz val="18"/>
        <rFont val="Arial"/>
        <family val="2"/>
      </rPr>
      <t>DIAS &amp; DIAS COMÉRCIO E SERVIÇOS DE EDIFICAÇÕES LTDA</t>
    </r>
    <r>
      <rPr>
        <b/>
        <sz val="20"/>
        <rFont val="Arial"/>
        <family val="2"/>
      </rPr>
      <t xml:space="preserve">
</t>
    </r>
    <r>
      <rPr>
        <sz val="11"/>
        <rFont val="Arial"/>
        <family val="2"/>
      </rPr>
      <t>RUA VIRGILIO TRINDADE, 1329 | NOSSA SENHORA DE NAZARÉ | 59062-550 | 55 84 98897-6283 | NATAL | RN.CNPJ: 10.381.430/0001-54 |
I.E.: 20.215.987-6 | I.M. 180.173-2 | CREA/RN 6567-EM/RN | dias.diasedificacoes@gmail.com
Banco Bradesco nº 237 - Ag. nº 2134 - C/C nº 2.992-0</t>
    </r>
  </si>
  <si>
    <t>Ao:</t>
  </si>
  <si>
    <t>PROPOSTA Nº</t>
  </si>
  <si>
    <t>Att:</t>
  </si>
  <si>
    <t>Referente:</t>
  </si>
  <si>
    <t>Objeto:</t>
  </si>
  <si>
    <t>Execução de obras de pavimentação em blocos sextavados de concreto (bloquetes) de trechos das ruas Guimarães Rosa e Castro Alves, Distrito de São Pedro do Passa Três, no município de Buritis, na área de atuação da 1ª Superintendência Regional da Codevasf, no estado de Minas Gerais.</t>
  </si>
  <si>
    <t>Planilha de Encargos Sociais</t>
  </si>
  <si>
    <t>Planilha de Resumo de Orçamento</t>
  </si>
  <si>
    <t xml:space="preserve">CPU.1.195006 </t>
  </si>
  <si>
    <t xml:space="preserve">CPU.13.19500.6 </t>
  </si>
  <si>
    <t>Planilha Sintética</t>
  </si>
  <si>
    <t>CODEVASF - UASG 195006</t>
  </si>
  <si>
    <t>Secretaria De Licitações e Contratos – PR/SL</t>
  </si>
  <si>
    <t>RDC Nº 60/2023 - PROCESSO Nº: 59500.002041/2023-47-e</t>
  </si>
  <si>
    <t>Contratação de empresa de engenharia para realização de obras civis na estrutura na tomada d’água e substituição da comporta da tomada d'água da barragem de estreito, localizada em Urandi, Bahia.</t>
  </si>
  <si>
    <t>12.13.432-DDCSE-2023</t>
  </si>
  <si>
    <t>Natal, 13 de dezembro de 2023.</t>
  </si>
  <si>
    <r>
      <rPr>
        <b/>
        <sz val="9"/>
        <color rgb="FFFFFFFF"/>
        <rFont val="Calibri"/>
        <family val="2"/>
      </rPr>
      <t>ENCARGOS   SOCIAIS   SOBRE   A   MÃO   DE   OBRA</t>
    </r>
  </si>
  <si>
    <r>
      <rPr>
        <b/>
        <sz val="9"/>
        <rFont val="Calibri"/>
        <family val="2"/>
      </rPr>
      <t>CÓDIGO</t>
    </r>
  </si>
  <si>
    <r>
      <rPr>
        <b/>
        <sz val="9"/>
        <rFont val="Calibri"/>
        <family val="2"/>
      </rPr>
      <t>DESCRIÇÃO</t>
    </r>
  </si>
  <si>
    <r>
      <rPr>
        <b/>
        <sz val="9"/>
        <color rgb="FFFFFFFF"/>
        <rFont val="Calibri"/>
        <family val="2"/>
      </rPr>
      <t>COM DESONERAÇÃO</t>
    </r>
  </si>
  <si>
    <r>
      <rPr>
        <b/>
        <sz val="9"/>
        <color rgb="FFFFFFFF"/>
        <rFont val="Calibri"/>
        <family val="2"/>
      </rPr>
      <t>SEM DESONERAÇÃO</t>
    </r>
  </si>
  <si>
    <r>
      <rPr>
        <b/>
        <sz val="9"/>
        <rFont val="Calibri"/>
        <family val="2"/>
      </rPr>
      <t xml:space="preserve">HORISTA
</t>
    </r>
    <r>
      <rPr>
        <b/>
        <sz val="9"/>
        <rFont val="Calibri"/>
        <family val="2"/>
      </rPr>
      <t>%</t>
    </r>
  </si>
  <si>
    <r>
      <rPr>
        <b/>
        <sz val="9"/>
        <rFont val="Calibri"/>
        <family val="2"/>
      </rPr>
      <t xml:space="preserve">MENSALISTA
</t>
    </r>
    <r>
      <rPr>
        <b/>
        <sz val="9"/>
        <rFont val="Calibri"/>
        <family val="2"/>
      </rPr>
      <t>%</t>
    </r>
  </si>
  <si>
    <r>
      <rPr>
        <b/>
        <sz val="9"/>
        <color rgb="FFFFFFFF"/>
        <rFont val="Calibri"/>
        <family val="2"/>
      </rPr>
      <t>GRUPO A</t>
    </r>
  </si>
  <si>
    <r>
      <rPr>
        <sz val="9"/>
        <rFont val="Calibri"/>
        <family val="2"/>
      </rPr>
      <t>A1</t>
    </r>
  </si>
  <si>
    <r>
      <rPr>
        <sz val="9"/>
        <rFont val="Calibri"/>
        <family val="2"/>
      </rPr>
      <t>INSS</t>
    </r>
  </si>
  <si>
    <r>
      <rPr>
        <sz val="9"/>
        <rFont val="Calibri"/>
        <family val="2"/>
      </rPr>
      <t>A2</t>
    </r>
  </si>
  <si>
    <r>
      <rPr>
        <sz val="9"/>
        <rFont val="Calibri"/>
        <family val="2"/>
      </rPr>
      <t>SESI</t>
    </r>
  </si>
  <si>
    <r>
      <rPr>
        <sz val="9"/>
        <rFont val="Calibri"/>
        <family val="2"/>
      </rPr>
      <t>A3</t>
    </r>
  </si>
  <si>
    <r>
      <rPr>
        <sz val="9"/>
        <rFont val="Calibri"/>
        <family val="2"/>
      </rPr>
      <t>SENAI</t>
    </r>
  </si>
  <si>
    <r>
      <rPr>
        <sz val="9"/>
        <rFont val="Calibri"/>
        <family val="2"/>
      </rPr>
      <t>A4</t>
    </r>
  </si>
  <si>
    <r>
      <rPr>
        <sz val="9"/>
        <rFont val="Calibri"/>
        <family val="2"/>
      </rPr>
      <t>INCRA</t>
    </r>
  </si>
  <si>
    <r>
      <rPr>
        <sz val="9"/>
        <rFont val="Calibri"/>
        <family val="2"/>
      </rPr>
      <t>A5</t>
    </r>
  </si>
  <si>
    <r>
      <rPr>
        <sz val="9"/>
        <rFont val="Calibri"/>
        <family val="2"/>
      </rPr>
      <t>SEBRAE</t>
    </r>
  </si>
  <si>
    <r>
      <rPr>
        <sz val="9"/>
        <rFont val="Calibri"/>
        <family val="2"/>
      </rPr>
      <t>A6</t>
    </r>
  </si>
  <si>
    <r>
      <rPr>
        <sz val="9"/>
        <rFont val="Calibri"/>
        <family val="2"/>
      </rPr>
      <t>Salário Educação</t>
    </r>
  </si>
  <si>
    <r>
      <rPr>
        <sz val="9"/>
        <rFont val="Calibri"/>
        <family val="2"/>
      </rPr>
      <t>A7</t>
    </r>
  </si>
  <si>
    <r>
      <rPr>
        <sz val="9"/>
        <rFont val="Calibri"/>
        <family val="2"/>
      </rPr>
      <t>Seguro Contra Acidentes de Trabalho</t>
    </r>
  </si>
  <si>
    <r>
      <rPr>
        <sz val="9"/>
        <rFont val="Calibri"/>
        <family val="2"/>
      </rPr>
      <t>A8</t>
    </r>
  </si>
  <si>
    <r>
      <rPr>
        <sz val="9"/>
        <rFont val="Calibri"/>
        <family val="2"/>
      </rPr>
      <t>FGTS</t>
    </r>
  </si>
  <si>
    <r>
      <rPr>
        <sz val="9"/>
        <rFont val="Calibri"/>
        <family val="2"/>
      </rPr>
      <t>A9</t>
    </r>
  </si>
  <si>
    <r>
      <rPr>
        <sz val="9"/>
        <rFont val="Calibri"/>
        <family val="2"/>
      </rPr>
      <t>SECONCI</t>
    </r>
  </si>
  <si>
    <r>
      <rPr>
        <b/>
        <sz val="9"/>
        <rFont val="Calibri"/>
        <family val="2"/>
      </rPr>
      <t>A</t>
    </r>
  </si>
  <si>
    <r>
      <rPr>
        <b/>
        <sz val="9"/>
        <rFont val="Calibri"/>
        <family val="2"/>
      </rPr>
      <t>Total</t>
    </r>
  </si>
  <si>
    <r>
      <rPr>
        <b/>
        <sz val="9"/>
        <color rgb="FFFFFFFF"/>
        <rFont val="Calibri"/>
        <family val="2"/>
      </rPr>
      <t>GRUPO B</t>
    </r>
  </si>
  <si>
    <r>
      <rPr>
        <sz val="9"/>
        <rFont val="Calibri"/>
        <family val="2"/>
      </rPr>
      <t>B1</t>
    </r>
  </si>
  <si>
    <r>
      <rPr>
        <sz val="9"/>
        <rFont val="Calibri"/>
        <family val="2"/>
      </rPr>
      <t>Repouso Semanal Remunerado</t>
    </r>
  </si>
  <si>
    <r>
      <rPr>
        <sz val="9"/>
        <rFont val="Calibri"/>
        <family val="2"/>
      </rPr>
      <t>Não incide</t>
    </r>
  </si>
  <si>
    <r>
      <rPr>
        <sz val="9"/>
        <rFont val="Calibri"/>
        <family val="2"/>
      </rPr>
      <t>B2</t>
    </r>
  </si>
  <si>
    <r>
      <rPr>
        <sz val="9"/>
        <rFont val="Calibri"/>
        <family val="2"/>
      </rPr>
      <t>Feriados</t>
    </r>
  </si>
  <si>
    <r>
      <rPr>
        <sz val="9"/>
        <rFont val="Calibri"/>
        <family val="2"/>
      </rPr>
      <t>B3</t>
    </r>
  </si>
  <si>
    <r>
      <rPr>
        <sz val="9"/>
        <rFont val="Calibri"/>
        <family val="2"/>
      </rPr>
      <t>Auxílio - Enfermidade</t>
    </r>
  </si>
  <si>
    <r>
      <rPr>
        <sz val="9"/>
        <rFont val="Calibri"/>
        <family val="2"/>
      </rPr>
      <t>B4</t>
    </r>
  </si>
  <si>
    <r>
      <rPr>
        <sz val="9"/>
        <rFont val="Calibri"/>
        <family val="2"/>
      </rPr>
      <t>13º Salário</t>
    </r>
  </si>
  <si>
    <r>
      <rPr>
        <sz val="9"/>
        <rFont val="Calibri"/>
        <family val="2"/>
      </rPr>
      <t>B5</t>
    </r>
  </si>
  <si>
    <r>
      <rPr>
        <sz val="9"/>
        <rFont val="Calibri"/>
        <family val="2"/>
      </rPr>
      <t>Licença Paternidade</t>
    </r>
  </si>
  <si>
    <r>
      <rPr>
        <sz val="9"/>
        <rFont val="Calibri"/>
        <family val="2"/>
      </rPr>
      <t>B6</t>
    </r>
  </si>
  <si>
    <r>
      <rPr>
        <sz val="9"/>
        <rFont val="Calibri"/>
        <family val="2"/>
      </rPr>
      <t>Faltas Justificadas</t>
    </r>
  </si>
  <si>
    <r>
      <rPr>
        <sz val="9"/>
        <rFont val="Calibri"/>
        <family val="2"/>
      </rPr>
      <t>B7</t>
    </r>
  </si>
  <si>
    <r>
      <rPr>
        <sz val="9"/>
        <rFont val="Calibri"/>
        <family val="2"/>
      </rPr>
      <t>Dias de Chuvas</t>
    </r>
  </si>
  <si>
    <r>
      <rPr>
        <sz val="9"/>
        <rFont val="Calibri"/>
        <family val="2"/>
      </rPr>
      <t>B8</t>
    </r>
  </si>
  <si>
    <r>
      <rPr>
        <sz val="9"/>
        <rFont val="Calibri"/>
        <family val="2"/>
      </rPr>
      <t>Auxílio Acidente de Trabalho</t>
    </r>
  </si>
  <si>
    <r>
      <rPr>
        <sz val="9"/>
        <rFont val="Calibri"/>
        <family val="2"/>
      </rPr>
      <t>B9</t>
    </r>
  </si>
  <si>
    <r>
      <rPr>
        <sz val="9"/>
        <rFont val="Calibri"/>
        <family val="2"/>
      </rPr>
      <t>Férias Gozadas</t>
    </r>
  </si>
  <si>
    <r>
      <rPr>
        <sz val="9"/>
        <rFont val="Calibri"/>
        <family val="2"/>
      </rPr>
      <t>B10</t>
    </r>
  </si>
  <si>
    <r>
      <rPr>
        <sz val="9"/>
        <rFont val="Calibri"/>
        <family val="2"/>
      </rPr>
      <t>Salário Maternidade</t>
    </r>
  </si>
  <si>
    <r>
      <rPr>
        <b/>
        <sz val="9"/>
        <rFont val="Calibri"/>
        <family val="2"/>
      </rPr>
      <t>B</t>
    </r>
  </si>
  <si>
    <r>
      <rPr>
        <b/>
        <sz val="9"/>
        <color rgb="FFFFFFFF"/>
        <rFont val="Calibri"/>
        <family val="2"/>
      </rPr>
      <t>GRUPO C</t>
    </r>
  </si>
  <si>
    <r>
      <rPr>
        <sz val="9"/>
        <rFont val="Calibri"/>
        <family val="2"/>
      </rPr>
      <t>C1</t>
    </r>
  </si>
  <si>
    <r>
      <rPr>
        <sz val="9"/>
        <rFont val="Calibri"/>
        <family val="2"/>
      </rPr>
      <t>Aviso Prévio Indenizado</t>
    </r>
  </si>
  <si>
    <r>
      <rPr>
        <sz val="9"/>
        <rFont val="Calibri"/>
        <family val="2"/>
      </rPr>
      <t>C2</t>
    </r>
  </si>
  <si>
    <r>
      <rPr>
        <sz val="9"/>
        <rFont val="Calibri"/>
        <family val="2"/>
      </rPr>
      <t>Aviso Prévio Trabalhado</t>
    </r>
  </si>
  <si>
    <r>
      <rPr>
        <sz val="9"/>
        <rFont val="Calibri"/>
        <family val="2"/>
      </rPr>
      <t>C3</t>
    </r>
  </si>
  <si>
    <r>
      <rPr>
        <sz val="9"/>
        <rFont val="Calibri"/>
        <family val="2"/>
      </rPr>
      <t>Férias Indenizadas</t>
    </r>
  </si>
  <si>
    <r>
      <rPr>
        <sz val="9"/>
        <rFont val="Calibri"/>
        <family val="2"/>
      </rPr>
      <t>C4</t>
    </r>
  </si>
  <si>
    <r>
      <rPr>
        <sz val="9"/>
        <rFont val="Calibri"/>
        <family val="2"/>
      </rPr>
      <t>Depósito Rescisão Sem Justa Causa</t>
    </r>
  </si>
  <si>
    <r>
      <rPr>
        <sz val="9"/>
        <rFont val="Calibri"/>
        <family val="2"/>
      </rPr>
      <t>C5</t>
    </r>
  </si>
  <si>
    <r>
      <rPr>
        <sz val="9"/>
        <rFont val="Calibri"/>
        <family val="2"/>
      </rPr>
      <t>Indenização Adicional</t>
    </r>
  </si>
  <si>
    <r>
      <rPr>
        <b/>
        <sz val="9"/>
        <rFont val="Calibri"/>
        <family val="2"/>
      </rPr>
      <t>C</t>
    </r>
  </si>
  <si>
    <r>
      <rPr>
        <b/>
        <sz val="9"/>
        <color rgb="FFFFFFFF"/>
        <rFont val="Calibri"/>
        <family val="2"/>
      </rPr>
      <t>GRUPO D</t>
    </r>
  </si>
  <si>
    <r>
      <rPr>
        <sz val="9"/>
        <rFont val="Calibri"/>
        <family val="2"/>
      </rPr>
      <t>D1</t>
    </r>
  </si>
  <si>
    <r>
      <rPr>
        <sz val="9"/>
        <rFont val="Calibri"/>
        <family val="2"/>
      </rPr>
      <t>Reincidência de Grupo A sobre Grupo B</t>
    </r>
  </si>
  <si>
    <r>
      <rPr>
        <sz val="9"/>
        <rFont val="Calibri"/>
        <family val="2"/>
      </rPr>
      <t>D2</t>
    </r>
  </si>
  <si>
    <r>
      <rPr>
        <sz val="9"/>
        <rFont val="Calibri"/>
        <family val="2"/>
      </rPr>
      <t xml:space="preserve">Reincidência de Grupo A sobre Aviso Prévio
</t>
    </r>
    <r>
      <rPr>
        <sz val="9"/>
        <rFont val="Calibri"/>
        <family val="2"/>
      </rPr>
      <t>Trabalhado e Reincidência do FGTS sobre Aviso Prévio Indenizado</t>
    </r>
  </si>
  <si>
    <r>
      <rPr>
        <b/>
        <sz val="9"/>
        <rFont val="Calibri"/>
        <family val="2"/>
      </rPr>
      <t>D</t>
    </r>
  </si>
  <si>
    <r>
      <rPr>
        <b/>
        <sz val="9"/>
        <color rgb="FFFFFFFF"/>
        <rFont val="Calibri"/>
        <family val="2"/>
      </rPr>
      <t>TOTAL(A+B+C+D)</t>
    </r>
  </si>
  <si>
    <t>_______________________________________________________________
ENG. CIVIL MARCO POLO DE LEMOS RIBEIRO
CREA/RN 210.873.923-8/RN</t>
  </si>
  <si>
    <t>LOCAL:</t>
  </si>
  <si>
    <t>SINAPI - 06/2023 - Bahia
SICRO3 - 04/2023 - Bahia
SICRO2 - 11/2016 - Bahia
ORSE - 06/2023 - Sergipe
EMBASA - 05/2023 - Bahia</t>
  </si>
  <si>
    <t>Planilha Analítica</t>
  </si>
  <si>
    <t>Planilha de Cronograma</t>
  </si>
  <si>
    <t>Planilha de BDI</t>
  </si>
  <si>
    <t>DATA:</t>
  </si>
  <si>
    <t>VALOR DA PROPOSTA POR EXTENÇO</t>
  </si>
  <si>
    <t>EMPRESA OPTANTE</t>
  </si>
  <si>
    <t>Lucro Presumido</t>
  </si>
  <si>
    <t>ALICOTA DE ISS</t>
  </si>
  <si>
    <t>ALICOTA DE IPI</t>
  </si>
  <si>
    <t>ALICOTA DE ICMS</t>
  </si>
  <si>
    <t>VALIDADE DA PROPOSTA</t>
  </si>
  <si>
    <t>120 Dias</t>
  </si>
  <si>
    <t>PRAZO DE ENTREGA</t>
  </si>
  <si>
    <t>FORMA DE PAGAMENTO</t>
  </si>
  <si>
    <t>LOCAL DE ENTREGA</t>
  </si>
  <si>
    <t>DECLARAMOS que o material ou serviço a ser entregue estará em perfeitas condições, inclusive sem defeitos;</t>
  </si>
  <si>
    <t>DECLARAMOS  que responderemos, mesmo após o recebimento definitivo, pela detecção ou descobrimento de defeitos ocultos, que tornem inviável a utilização dos materiais, equipamentos ou serviços, promovendo sua substituição;</t>
  </si>
  <si>
    <t>DECLARAMOS que nos preços acima, já estão inclusas despesas tais como: Exames,  Cursos de Capacitação, Alimentação, Transporte, Impostos, Taxas, Seguros, Cursos, EPI's, Ferramentas, Fretes, e etc, bem como outras despesas diretas e indiretas, incidentes sobre a execução do objeto a que se refere essa proposta;</t>
  </si>
  <si>
    <t>DECLARAMOS que, caso nos seja adjudicado o objeto desta licitação, comprometemo-nos a entregá-lo no prazo determinado no documento de convocação, assim, após cumpridas nossas obrigações, e para fins de posterior pagamento, fornecemos os dados abaixo:</t>
  </si>
  <si>
    <t>BANCO: Bradesco nº 237 - Ag. nº 2134 - C/C nº 2.992-0</t>
  </si>
  <si>
    <t xml:space="preserve">Representante Legal: Ney Dias Freitas - CPF nº 915.896.224-72 - Ident. 001.397.168 - SSP/RN </t>
  </si>
  <si>
    <t>Hum milhão, trezentos e vinte e três mil, cinquenta e um reais e noventa e sete centavos</t>
  </si>
  <si>
    <t>As regras acerca do prazo de entrega, são as estabelecidas no Termo de Referência, cronograma anexo ao Edital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</si>
</sst>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%"/>
    <numFmt numFmtId="165" formatCode="#,##0.0000"/>
    <numFmt numFmtId="166" formatCode="#,##0.0000000"/>
  </numFmts>
  <fonts count="38" x14ac:knownFonts="1">
    <font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6"/>
      <name val="Arial"/>
      <family val="2"/>
    </font>
    <font>
      <sz val="7"/>
      <name val="Times New Roman"/>
      <family val="1"/>
    </font>
    <font>
      <b/>
      <sz val="6"/>
      <color rgb="FF000000"/>
      <name val="Arial"/>
      <family val="2"/>
    </font>
    <font>
      <sz val="10"/>
      <name val="Times New Roman"/>
      <family val="1"/>
    </font>
    <font>
      <b/>
      <sz val="11"/>
      <name val="Arial"/>
      <family val="2"/>
    </font>
    <font>
      <b/>
      <sz val="11"/>
      <color rgb="FFFF0000"/>
      <name val="Arial"/>
      <family val="2"/>
    </font>
    <font>
      <sz val="6.5"/>
      <name val="Times New Roman"/>
      <family val="1"/>
    </font>
    <font>
      <b/>
      <sz val="7.5"/>
      <color rgb="FF000000"/>
      <name val="Calibri"/>
      <family val="2"/>
    </font>
    <font>
      <b/>
      <sz val="7.5"/>
      <name val="Calibri"/>
      <family val="2"/>
    </font>
    <font>
      <sz val="6"/>
      <name val="Times New Roman"/>
      <family val="1"/>
    </font>
    <font>
      <sz val="7.5"/>
      <name val="Calibri"/>
      <family val="2"/>
    </font>
    <font>
      <sz val="11.5"/>
      <name val="Times New Roman"/>
      <family val="1"/>
    </font>
    <font>
      <sz val="8.5"/>
      <name val="Times New Roman"/>
      <family val="1"/>
    </font>
    <font>
      <sz val="10"/>
      <name val="Arial"/>
      <family val="2"/>
    </font>
    <font>
      <b/>
      <sz val="20"/>
      <color indexed="56"/>
      <name val="Arial"/>
      <family val="2"/>
    </font>
    <font>
      <b/>
      <sz val="20"/>
      <name val="Arial"/>
      <family val="2"/>
    </font>
    <font>
      <b/>
      <sz val="18"/>
      <name val="Arial"/>
      <family val="2"/>
    </font>
    <font>
      <sz val="11"/>
      <name val="Arial"/>
      <family val="2"/>
    </font>
    <font>
      <b/>
      <sz val="16"/>
      <name val="Arial"/>
      <family val="2"/>
    </font>
    <font>
      <b/>
      <sz val="16"/>
      <color indexed="8"/>
      <name val="Arial"/>
      <family val="2"/>
    </font>
    <font>
      <b/>
      <sz val="10"/>
      <name val="Arial"/>
      <family val="2"/>
    </font>
    <font>
      <b/>
      <sz val="10"/>
      <name val="Times New Roman"/>
      <family val="1"/>
    </font>
    <font>
      <b/>
      <sz val="10"/>
      <color rgb="FF000000"/>
      <name val="Arial"/>
      <family val="2"/>
    </font>
    <font>
      <b/>
      <sz val="14"/>
      <color indexed="8"/>
      <name val="Arial"/>
      <family val="2"/>
    </font>
    <font>
      <b/>
      <sz val="14"/>
      <name val="Arial"/>
      <family val="2"/>
    </font>
    <font>
      <b/>
      <sz val="9"/>
      <name val="Calibri"/>
      <family val="2"/>
    </font>
    <font>
      <b/>
      <sz val="9"/>
      <color rgb="FFFFFFFF"/>
      <name val="Calibri"/>
      <family val="2"/>
    </font>
    <font>
      <sz val="9"/>
      <name val="Calibri"/>
      <family val="2"/>
    </font>
    <font>
      <sz val="9"/>
      <color rgb="FF000000"/>
      <name val="Calibri"/>
      <family val="2"/>
    </font>
    <font>
      <b/>
      <sz val="9"/>
      <color rgb="FF000000"/>
      <name val="Calibri"/>
      <family val="2"/>
    </font>
    <font>
      <sz val="11"/>
      <name val="Arial"/>
      <family val="1"/>
    </font>
    <font>
      <b/>
      <sz val="10"/>
      <color theme="1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rgb="FFCFCDCD"/>
        <bgColor indexed="64"/>
      </patternFill>
    </fill>
    <fill>
      <patternFill patternType="solid">
        <fgColor rgb="FFDDEBF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548CD4"/>
      </patternFill>
    </fill>
    <fill>
      <patternFill patternType="solid">
        <fgColor rgb="FF808080"/>
      </patternFill>
    </fill>
    <fill>
      <patternFill patternType="solid">
        <fgColor rgb="FFB8CCE4"/>
      </patternFill>
    </fill>
  </fills>
  <borders count="75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FF55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medium">
        <color indexed="64"/>
      </left>
      <right style="thin">
        <color rgb="FFCCCCCC"/>
      </right>
      <top style="medium">
        <color indexed="64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medium">
        <color indexed="64"/>
      </top>
      <bottom style="thin">
        <color rgb="FFCCCCCC"/>
      </bottom>
      <diagonal/>
    </border>
    <border>
      <left style="thin">
        <color rgb="FFCCCCCC"/>
      </left>
      <right style="medium">
        <color indexed="64"/>
      </right>
      <top style="medium">
        <color indexed="64"/>
      </top>
      <bottom style="thin">
        <color rgb="FFCCCCCC"/>
      </bottom>
      <diagonal/>
    </border>
    <border>
      <left style="medium">
        <color indexed="64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medium">
        <color indexed="64"/>
      </right>
      <top style="thin">
        <color rgb="FFCCCCCC"/>
      </top>
      <bottom style="thin">
        <color rgb="FFCCCCCC"/>
      </bottom>
      <diagonal/>
    </border>
    <border>
      <left style="medium">
        <color indexed="64"/>
      </left>
      <right style="thin">
        <color rgb="FFCCCCCC"/>
      </right>
      <top style="thin">
        <color rgb="FFCCCCCC"/>
      </top>
      <bottom style="medium">
        <color indexed="64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medium">
        <color indexed="64"/>
      </bottom>
      <diagonal/>
    </border>
    <border>
      <left style="thin">
        <color rgb="FFCCCCCC"/>
      </left>
      <right style="medium">
        <color indexed="64"/>
      </right>
      <top style="thin">
        <color rgb="FFCCCCCC"/>
      </top>
      <bottom style="medium">
        <color indexed="64"/>
      </bottom>
      <diagonal/>
    </border>
    <border>
      <left style="medium">
        <color indexed="64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 style="medium">
        <color indexed="64"/>
      </right>
      <top/>
      <bottom style="thin">
        <color rgb="FFCCCCCC"/>
      </bottom>
      <diagonal/>
    </border>
    <border>
      <left style="medium">
        <color indexed="64"/>
      </left>
      <right style="thin">
        <color rgb="FFCCCCCC"/>
      </right>
      <top style="medium">
        <color indexed="64"/>
      </top>
      <bottom style="medium">
        <color indexed="64"/>
      </bottom>
      <diagonal/>
    </border>
    <border>
      <left style="thin">
        <color rgb="FFCCCCCC"/>
      </left>
      <right style="thin">
        <color rgb="FFCCCCCC"/>
      </right>
      <top style="medium">
        <color indexed="64"/>
      </top>
      <bottom style="medium">
        <color indexed="64"/>
      </bottom>
      <diagonal/>
    </border>
    <border>
      <left style="thin">
        <color rgb="FFCCCCCC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rgb="FF000000"/>
      </top>
      <bottom/>
      <diagonal/>
    </border>
    <border>
      <left/>
      <right style="medium">
        <color indexed="64"/>
      </right>
      <top style="thick">
        <color rgb="FF000000"/>
      </top>
      <bottom/>
      <diagonal/>
    </border>
    <border>
      <left/>
      <right/>
      <top style="medium">
        <color indexed="64"/>
      </top>
      <bottom style="thick">
        <color rgb="FFFF5500"/>
      </bottom>
      <diagonal/>
    </border>
    <border>
      <left/>
      <right style="medium">
        <color indexed="64"/>
      </right>
      <top style="medium">
        <color indexed="64"/>
      </top>
      <bottom style="thick">
        <color rgb="FFFF5500"/>
      </bottom>
      <diagonal/>
    </border>
    <border>
      <left/>
      <right style="medium">
        <color indexed="64"/>
      </right>
      <top/>
      <bottom style="thick">
        <color rgb="FFFF5500"/>
      </bottom>
      <diagonal/>
    </border>
    <border>
      <left style="medium">
        <color indexed="64"/>
      </left>
      <right style="thin">
        <color rgb="FF7BA0CD"/>
      </right>
      <top style="medium">
        <color indexed="64"/>
      </top>
      <bottom/>
      <diagonal/>
    </border>
    <border>
      <left style="thin">
        <color rgb="FF7BA0CD"/>
      </left>
      <right style="thin">
        <color rgb="FF7BA0CD"/>
      </right>
      <top style="medium">
        <color indexed="64"/>
      </top>
      <bottom/>
      <diagonal/>
    </border>
    <border>
      <left style="thin">
        <color rgb="FF7BA0CD"/>
      </left>
      <right/>
      <top style="medium">
        <color indexed="64"/>
      </top>
      <bottom style="thin">
        <color rgb="FF7BA0CD"/>
      </bottom>
      <diagonal/>
    </border>
    <border>
      <left/>
      <right/>
      <top style="medium">
        <color indexed="64"/>
      </top>
      <bottom style="thin">
        <color rgb="FF7BA0CD"/>
      </bottom>
      <diagonal/>
    </border>
    <border>
      <left/>
      <right style="thin">
        <color rgb="FF7BA0CD"/>
      </right>
      <top style="medium">
        <color indexed="64"/>
      </top>
      <bottom style="thin">
        <color rgb="FF7BA0CD"/>
      </bottom>
      <diagonal/>
    </border>
    <border>
      <left/>
      <right style="medium">
        <color indexed="64"/>
      </right>
      <top style="medium">
        <color indexed="64"/>
      </top>
      <bottom style="thin">
        <color rgb="FF7BA0CD"/>
      </bottom>
      <diagonal/>
    </border>
    <border>
      <left style="medium">
        <color indexed="64"/>
      </left>
      <right style="thin">
        <color rgb="FF7BA0CD"/>
      </right>
      <top/>
      <bottom style="thin">
        <color rgb="FF7BA0CD"/>
      </bottom>
      <diagonal/>
    </border>
    <border>
      <left style="thin">
        <color rgb="FF7BA0CD"/>
      </left>
      <right style="thin">
        <color rgb="FF7BA0CD"/>
      </right>
      <top/>
      <bottom style="thin">
        <color rgb="FF7BA0CD"/>
      </bottom>
      <diagonal/>
    </border>
    <border>
      <left style="thin">
        <color rgb="FF7BA0CD"/>
      </left>
      <right style="thin">
        <color rgb="FF7BA0CD"/>
      </right>
      <top style="thin">
        <color rgb="FF7BA0CD"/>
      </top>
      <bottom style="thin">
        <color rgb="FF7BA0CD"/>
      </bottom>
      <diagonal/>
    </border>
    <border>
      <left style="thin">
        <color rgb="FF7BA0CD"/>
      </left>
      <right style="medium">
        <color indexed="64"/>
      </right>
      <top style="thin">
        <color rgb="FF7BA0CD"/>
      </top>
      <bottom style="thin">
        <color rgb="FF7BA0CD"/>
      </bottom>
      <diagonal/>
    </border>
    <border>
      <left style="medium">
        <color indexed="64"/>
      </left>
      <right/>
      <top style="thin">
        <color rgb="FF7BA0CD"/>
      </top>
      <bottom style="thin">
        <color rgb="FF7BA0CD"/>
      </bottom>
      <diagonal/>
    </border>
    <border>
      <left/>
      <right/>
      <top style="thin">
        <color rgb="FF7BA0CD"/>
      </top>
      <bottom style="thin">
        <color rgb="FF7BA0CD"/>
      </bottom>
      <diagonal/>
    </border>
    <border>
      <left/>
      <right style="medium">
        <color indexed="64"/>
      </right>
      <top style="thin">
        <color rgb="FF7BA0CD"/>
      </top>
      <bottom style="thin">
        <color rgb="FF7BA0CD"/>
      </bottom>
      <diagonal/>
    </border>
    <border>
      <left style="medium">
        <color indexed="64"/>
      </left>
      <right style="thin">
        <color rgb="FF7BA0CD"/>
      </right>
      <top style="thin">
        <color rgb="FF7BA0CD"/>
      </top>
      <bottom style="thin">
        <color rgb="FF7BA0CD"/>
      </bottom>
      <diagonal/>
    </border>
    <border>
      <left style="medium">
        <color indexed="64"/>
      </left>
      <right style="thin">
        <color rgb="FF7BA0CD"/>
      </right>
      <top style="thin">
        <color rgb="FF7BA0CD"/>
      </top>
      <bottom style="medium">
        <color indexed="64"/>
      </bottom>
      <diagonal/>
    </border>
    <border>
      <left style="thin">
        <color rgb="FF7BA0CD"/>
      </left>
      <right style="thin">
        <color rgb="FF7BA0CD"/>
      </right>
      <top style="thin">
        <color rgb="FF7BA0CD"/>
      </top>
      <bottom style="medium">
        <color indexed="64"/>
      </bottom>
      <diagonal/>
    </border>
    <border>
      <left style="thin">
        <color rgb="FF7BA0CD"/>
      </left>
      <right style="medium">
        <color indexed="64"/>
      </right>
      <top style="thin">
        <color rgb="FF7BA0CD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7BA0CD"/>
      </right>
      <top/>
      <bottom style="thin">
        <color indexed="64"/>
      </bottom>
      <diagonal/>
    </border>
    <border>
      <left style="thin">
        <color rgb="FF7BA0CD"/>
      </left>
      <right style="thin">
        <color rgb="FF7BA0CD"/>
      </right>
      <top/>
      <bottom style="thin">
        <color indexed="64"/>
      </bottom>
      <diagonal/>
    </border>
    <border>
      <left style="thin">
        <color rgb="FF7BA0CD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9" fillId="0" borderId="0"/>
    <xf numFmtId="9" fontId="36" fillId="0" borderId="0" applyFont="0" applyFill="0" applyBorder="0" applyAlignment="0" applyProtection="0"/>
  </cellStyleXfs>
  <cellXfs count="544">
    <xf numFmtId="0" fontId="0" fillId="0" borderId="0" xfId="0"/>
    <xf numFmtId="0" fontId="8" fillId="17" borderId="10" xfId="0" applyFont="1" applyFill="1" applyBorder="1" applyAlignment="1">
      <alignment horizontal="center" vertical="center" wrapText="1"/>
    </xf>
    <xf numFmtId="0" fontId="7" fillId="17" borderId="12" xfId="0" applyFont="1" applyFill="1" applyBorder="1" applyAlignment="1">
      <alignment vertical="center" wrapText="1"/>
    </xf>
    <xf numFmtId="0" fontId="8" fillId="17" borderId="12" xfId="0" applyFont="1" applyFill="1" applyBorder="1" applyAlignment="1">
      <alignment vertical="center" wrapText="1"/>
    </xf>
    <xf numFmtId="0" fontId="9" fillId="17" borderId="12" xfId="0" applyFont="1" applyFill="1" applyBorder="1" applyAlignment="1">
      <alignment vertical="center" wrapText="1"/>
    </xf>
    <xf numFmtId="0" fontId="8" fillId="17" borderId="12" xfId="0" applyFont="1" applyFill="1" applyBorder="1" applyAlignment="1">
      <alignment horizontal="center" vertical="center" wrapText="1"/>
    </xf>
    <xf numFmtId="0" fontId="0" fillId="17" borderId="12" xfId="0" applyFill="1" applyBorder="1" applyAlignment="1">
      <alignment vertical="top" wrapText="1"/>
    </xf>
    <xf numFmtId="0" fontId="12" fillId="17" borderId="12" xfId="0" applyFont="1" applyFill="1" applyBorder="1" applyAlignment="1">
      <alignment vertical="center" wrapText="1"/>
    </xf>
    <xf numFmtId="0" fontId="13" fillId="18" borderId="8" xfId="0" applyFont="1" applyFill="1" applyBorder="1" applyAlignment="1">
      <alignment vertical="center" wrapText="1"/>
    </xf>
    <xf numFmtId="0" fontId="13" fillId="18" borderId="8" xfId="0" applyFont="1" applyFill="1" applyBorder="1" applyAlignment="1">
      <alignment horizontal="center" vertical="center" wrapText="1"/>
    </xf>
    <xf numFmtId="10" fontId="13" fillId="18" borderId="8" xfId="0" applyNumberFormat="1" applyFont="1" applyFill="1" applyBorder="1" applyAlignment="1">
      <alignment horizontal="center" vertical="center" wrapText="1"/>
    </xf>
    <xf numFmtId="10" fontId="13" fillId="18" borderId="8" xfId="0" applyNumberFormat="1" applyFont="1" applyFill="1" applyBorder="1" applyAlignment="1">
      <alignment horizontal="left" vertical="center" wrapText="1" indent="1"/>
    </xf>
    <xf numFmtId="0" fontId="15" fillId="18" borderId="8" xfId="0" applyFont="1" applyFill="1" applyBorder="1" applyAlignment="1">
      <alignment vertical="center" wrapText="1"/>
    </xf>
    <xf numFmtId="0" fontId="16" fillId="0" borderId="11" xfId="0" applyFont="1" applyBorder="1" applyAlignment="1">
      <alignment vertical="center" wrapText="1"/>
    </xf>
    <xf numFmtId="0" fontId="15" fillId="0" borderId="11" xfId="0" applyFont="1" applyBorder="1" applyAlignment="1">
      <alignment vertical="center" wrapText="1"/>
    </xf>
    <xf numFmtId="0" fontId="16" fillId="0" borderId="11" xfId="0" applyFont="1" applyBorder="1" applyAlignment="1">
      <alignment horizontal="center" vertical="center" wrapText="1"/>
    </xf>
    <xf numFmtId="10" fontId="16" fillId="0" borderId="11" xfId="0" applyNumberFormat="1" applyFont="1" applyBorder="1" applyAlignment="1">
      <alignment horizontal="center" vertical="center" wrapText="1"/>
    </xf>
    <xf numFmtId="0" fontId="14" fillId="0" borderId="8" xfId="0" applyFont="1" applyBorder="1" applyAlignment="1">
      <alignment horizontal="right" vertical="center" wrapText="1"/>
    </xf>
    <xf numFmtId="0" fontId="15" fillId="0" borderId="8" xfId="0" applyFont="1" applyBorder="1" applyAlignment="1">
      <alignment vertical="center" wrapText="1"/>
    </xf>
    <xf numFmtId="10" fontId="14" fillId="0" borderId="8" xfId="0" applyNumberFormat="1" applyFont="1" applyBorder="1" applyAlignment="1">
      <alignment vertical="center" wrapText="1"/>
    </xf>
    <xf numFmtId="0" fontId="8" fillId="17" borderId="16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8" fillId="17" borderId="26" xfId="0" applyFont="1" applyFill="1" applyBorder="1" applyAlignment="1">
      <alignment horizontal="center" vertical="center" wrapText="1"/>
    </xf>
    <xf numFmtId="0" fontId="8" fillId="17" borderId="25" xfId="0" applyFont="1" applyFill="1" applyBorder="1" applyAlignment="1">
      <alignment horizontal="center" vertical="center" wrapText="1"/>
    </xf>
    <xf numFmtId="10" fontId="13" fillId="18" borderId="22" xfId="0" applyNumberFormat="1" applyFont="1" applyFill="1" applyBorder="1" applyAlignment="1">
      <alignment horizontal="center" vertical="center" wrapText="1"/>
    </xf>
    <xf numFmtId="0" fontId="15" fillId="18" borderId="22" xfId="0" applyFont="1" applyFill="1" applyBorder="1" applyAlignment="1">
      <alignment vertical="center" wrapText="1"/>
    </xf>
    <xf numFmtId="0" fontId="16" fillId="0" borderId="22" xfId="0" applyFont="1" applyBorder="1" applyAlignment="1">
      <alignment horizontal="center" vertical="center" wrapText="1"/>
    </xf>
    <xf numFmtId="10" fontId="16" fillId="0" borderId="22" xfId="0" applyNumberFormat="1" applyFont="1" applyBorder="1" applyAlignment="1">
      <alignment horizontal="center" vertical="center" wrapText="1"/>
    </xf>
    <xf numFmtId="0" fontId="15" fillId="0" borderId="22" xfId="0" applyFont="1" applyBorder="1" applyAlignment="1">
      <alignment vertical="center" wrapText="1"/>
    </xf>
    <xf numFmtId="0" fontId="20" fillId="19" borderId="32" xfId="1" applyFont="1" applyFill="1" applyBorder="1" applyAlignment="1">
      <alignment horizontal="center" vertical="center"/>
    </xf>
    <xf numFmtId="4" fontId="23" fillId="0" borderId="0" xfId="0" applyNumberFormat="1" applyFont="1" applyAlignment="1">
      <alignment vertical="center" wrapText="1"/>
    </xf>
    <xf numFmtId="4" fontId="0" fillId="0" borderId="0" xfId="0" applyNumberFormat="1" applyAlignment="1">
      <alignment vertical="center" wrapText="1"/>
    </xf>
    <xf numFmtId="0" fontId="10" fillId="20" borderId="17" xfId="1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1" fillId="16" borderId="18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10" fillId="21" borderId="17" xfId="1" applyFont="1" applyFill="1" applyBorder="1" applyAlignment="1">
      <alignment horizontal="right" vertical="center" wrapText="1"/>
    </xf>
    <xf numFmtId="0" fontId="2" fillId="13" borderId="39" xfId="0" applyFont="1" applyFill="1" applyBorder="1" applyAlignment="1">
      <alignment horizontal="center" vertical="center" wrapText="1"/>
    </xf>
    <xf numFmtId="0" fontId="2" fillId="13" borderId="2" xfId="0" applyFont="1" applyFill="1" applyBorder="1" applyAlignment="1">
      <alignment horizontal="center" vertical="center" wrapText="1"/>
    </xf>
    <xf numFmtId="0" fontId="4" fillId="14" borderId="39" xfId="0" applyFont="1" applyFill="1" applyBorder="1" applyAlignment="1">
      <alignment horizontal="center" vertical="center" wrapText="1"/>
    </xf>
    <xf numFmtId="0" fontId="4" fillId="14" borderId="2" xfId="0" applyFont="1" applyFill="1" applyBorder="1" applyAlignment="1">
      <alignment horizontal="center" vertical="center" wrapText="1"/>
    </xf>
    <xf numFmtId="0" fontId="4" fillId="15" borderId="39" xfId="0" applyFont="1" applyFill="1" applyBorder="1" applyAlignment="1">
      <alignment horizontal="center" vertical="center" wrapText="1"/>
    </xf>
    <xf numFmtId="0" fontId="4" fillId="15" borderId="2" xfId="0" applyFont="1" applyFill="1" applyBorder="1" applyAlignment="1">
      <alignment horizontal="center" vertical="center" wrapText="1"/>
    </xf>
    <xf numFmtId="0" fontId="4" fillId="14" borderId="41" xfId="0" applyFont="1" applyFill="1" applyBorder="1" applyAlignment="1">
      <alignment horizontal="center" vertical="center" wrapText="1"/>
    </xf>
    <xf numFmtId="0" fontId="4" fillId="14" borderId="42" xfId="0" applyFont="1" applyFill="1" applyBorder="1" applyAlignment="1">
      <alignment horizontal="center" vertical="center" wrapText="1"/>
    </xf>
    <xf numFmtId="0" fontId="1" fillId="16" borderId="18" xfId="0" applyFont="1" applyFill="1" applyBorder="1" applyAlignment="1">
      <alignment horizontal="left" vertical="center" wrapText="1"/>
    </xf>
    <xf numFmtId="0" fontId="3" fillId="16" borderId="29" xfId="0" applyFont="1" applyFill="1" applyBorder="1" applyAlignment="1">
      <alignment horizontal="left" vertical="center" wrapText="1"/>
    </xf>
    <xf numFmtId="0" fontId="2" fillId="13" borderId="2" xfId="0" applyFont="1" applyFill="1" applyBorder="1" applyAlignment="1">
      <alignment horizontal="left" vertical="center" wrapText="1"/>
    </xf>
    <xf numFmtId="0" fontId="4" fillId="14" borderId="2" xfId="0" applyFont="1" applyFill="1" applyBorder="1" applyAlignment="1">
      <alignment horizontal="left" vertical="center" wrapText="1"/>
    </xf>
    <xf numFmtId="0" fontId="4" fillId="15" borderId="2" xfId="0" applyFont="1" applyFill="1" applyBorder="1" applyAlignment="1">
      <alignment horizontal="left" vertical="center" wrapText="1"/>
    </xf>
    <xf numFmtId="0" fontId="4" fillId="14" borderId="42" xfId="0" applyFont="1" applyFill="1" applyBorder="1" applyAlignment="1">
      <alignment horizontal="left" vertical="center" wrapText="1"/>
    </xf>
    <xf numFmtId="4" fontId="2" fillId="13" borderId="2" xfId="0" applyNumberFormat="1" applyFont="1" applyFill="1" applyBorder="1" applyAlignment="1">
      <alignment horizontal="center" vertical="center" wrapText="1"/>
    </xf>
    <xf numFmtId="164" fontId="2" fillId="13" borderId="40" xfId="0" applyNumberFormat="1" applyFont="1" applyFill="1" applyBorder="1" applyAlignment="1">
      <alignment horizontal="center" vertical="center" wrapText="1"/>
    </xf>
    <xf numFmtId="4" fontId="4" fillId="14" borderId="2" xfId="0" applyNumberFormat="1" applyFont="1" applyFill="1" applyBorder="1" applyAlignment="1">
      <alignment horizontal="center" vertical="center" wrapText="1"/>
    </xf>
    <xf numFmtId="164" fontId="4" fillId="14" borderId="40" xfId="0" applyNumberFormat="1" applyFont="1" applyFill="1" applyBorder="1" applyAlignment="1">
      <alignment horizontal="center" vertical="center" wrapText="1"/>
    </xf>
    <xf numFmtId="4" fontId="4" fillId="15" borderId="2" xfId="0" applyNumberFormat="1" applyFont="1" applyFill="1" applyBorder="1" applyAlignment="1">
      <alignment horizontal="center" vertical="center" wrapText="1"/>
    </xf>
    <xf numFmtId="164" fontId="4" fillId="15" borderId="40" xfId="0" applyNumberFormat="1" applyFont="1" applyFill="1" applyBorder="1" applyAlignment="1">
      <alignment horizontal="center" vertical="center" wrapText="1"/>
    </xf>
    <xf numFmtId="4" fontId="4" fillId="14" borderId="42" xfId="0" applyNumberFormat="1" applyFont="1" applyFill="1" applyBorder="1" applyAlignment="1">
      <alignment horizontal="center" vertical="center" wrapText="1"/>
    </xf>
    <xf numFmtId="164" fontId="4" fillId="14" borderId="43" xfId="0" applyNumberFormat="1" applyFont="1" applyFill="1" applyBorder="1" applyAlignment="1">
      <alignment horizontal="center" vertical="center" wrapText="1"/>
    </xf>
    <xf numFmtId="0" fontId="2" fillId="13" borderId="44" xfId="0" applyFont="1" applyFill="1" applyBorder="1" applyAlignment="1">
      <alignment horizontal="center" vertical="center" wrapText="1"/>
    </xf>
    <xf numFmtId="0" fontId="2" fillId="13" borderId="35" xfId="0" applyFont="1" applyFill="1" applyBorder="1" applyAlignment="1">
      <alignment horizontal="center" vertical="center" wrapText="1"/>
    </xf>
    <xf numFmtId="0" fontId="2" fillId="13" borderId="35" xfId="0" applyFont="1" applyFill="1" applyBorder="1" applyAlignment="1">
      <alignment horizontal="left" vertical="center" wrapText="1"/>
    </xf>
    <xf numFmtId="4" fontId="2" fillId="13" borderId="35" xfId="0" applyNumberFormat="1" applyFont="1" applyFill="1" applyBorder="1" applyAlignment="1">
      <alignment horizontal="center" vertical="center" wrapText="1"/>
    </xf>
    <xf numFmtId="164" fontId="2" fillId="13" borderId="45" xfId="0" applyNumberFormat="1" applyFont="1" applyFill="1" applyBorder="1" applyAlignment="1">
      <alignment horizontal="center" vertical="center" wrapText="1"/>
    </xf>
    <xf numFmtId="0" fontId="1" fillId="20" borderId="17" xfId="0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10" fillId="19" borderId="18" xfId="0" applyFont="1" applyFill="1" applyBorder="1" applyAlignment="1">
      <alignment horizontal="center" vertical="center" wrapText="1"/>
    </xf>
    <xf numFmtId="0" fontId="10" fillId="19" borderId="19" xfId="0" applyFont="1" applyFill="1" applyBorder="1" applyAlignment="1">
      <alignment horizontal="center" vertical="center" wrapText="1"/>
    </xf>
    <xf numFmtId="0" fontId="10" fillId="19" borderId="19" xfId="0" applyFont="1" applyFill="1" applyBorder="1" applyAlignment="1">
      <alignment horizontal="left" vertical="center" wrapText="1"/>
    </xf>
    <xf numFmtId="0" fontId="26" fillId="19" borderId="29" xfId="0" applyFont="1" applyFill="1" applyBorder="1" applyAlignment="1">
      <alignment horizontal="center" vertical="center" wrapText="1"/>
    </xf>
    <xf numFmtId="0" fontId="26" fillId="19" borderId="30" xfId="0" applyFont="1" applyFill="1" applyBorder="1" applyAlignment="1">
      <alignment horizontal="center" vertical="center" wrapText="1"/>
    </xf>
    <xf numFmtId="0" fontId="26" fillId="19" borderId="30" xfId="0" applyFont="1" applyFill="1" applyBorder="1" applyAlignment="1">
      <alignment horizontal="left" vertical="center" wrapText="1"/>
    </xf>
    <xf numFmtId="0" fontId="23" fillId="0" borderId="0" xfId="0" applyFont="1" applyAlignment="1">
      <alignment horizontal="center" vertical="center"/>
    </xf>
    <xf numFmtId="0" fontId="23" fillId="21" borderId="33" xfId="1" applyFont="1" applyFill="1" applyBorder="1" applyAlignment="1">
      <alignment vertical="center" wrapText="1"/>
    </xf>
    <xf numFmtId="0" fontId="23" fillId="21" borderId="32" xfId="1" applyFont="1" applyFill="1" applyBorder="1" applyAlignment="1">
      <alignment vertical="center" wrapText="1"/>
    </xf>
    <xf numFmtId="0" fontId="19" fillId="12" borderId="18" xfId="0" applyFont="1" applyFill="1" applyBorder="1" applyAlignment="1">
      <alignment horizontal="center" vertical="center" wrapText="1"/>
    </xf>
    <xf numFmtId="0" fontId="19" fillId="12" borderId="19" xfId="0" applyFont="1" applyFill="1" applyBorder="1" applyAlignment="1">
      <alignment horizontal="center" vertical="center" wrapText="1"/>
    </xf>
    <xf numFmtId="0" fontId="19" fillId="12" borderId="20" xfId="0" applyFont="1" applyFill="1" applyBorder="1" applyAlignment="1">
      <alignment horizontal="center" vertical="center" wrapText="1"/>
    </xf>
    <xf numFmtId="0" fontId="19" fillId="11" borderId="0" xfId="0" applyFont="1" applyFill="1" applyBorder="1" applyAlignment="1">
      <alignment horizontal="left" vertical="center" wrapText="1"/>
    </xf>
    <xf numFmtId="0" fontId="26" fillId="9" borderId="0" xfId="0" applyFont="1" applyFill="1" applyBorder="1" applyAlignment="1">
      <alignment horizontal="right" vertical="center" wrapText="1"/>
    </xf>
    <xf numFmtId="0" fontId="19" fillId="11" borderId="30" xfId="0" applyFont="1" applyFill="1" applyBorder="1" applyAlignment="1">
      <alignment horizontal="left" vertical="center" wrapText="1"/>
    </xf>
    <xf numFmtId="0" fontId="26" fillId="9" borderId="30" xfId="0" applyFont="1" applyFill="1" applyBorder="1" applyAlignment="1">
      <alignment horizontal="right" vertical="center" wrapText="1"/>
    </xf>
    <xf numFmtId="0" fontId="10" fillId="20" borderId="37" xfId="0" applyFont="1" applyFill="1" applyBorder="1" applyAlignment="1">
      <alignment horizontal="center" vertical="center" wrapText="1"/>
    </xf>
    <xf numFmtId="0" fontId="10" fillId="20" borderId="38" xfId="0" applyFont="1" applyFill="1" applyBorder="1" applyAlignment="1">
      <alignment horizontal="center" vertical="center" wrapText="1"/>
    </xf>
    <xf numFmtId="4" fontId="28" fillId="3" borderId="2" xfId="0" applyNumberFormat="1" applyFont="1" applyFill="1" applyBorder="1" applyAlignment="1">
      <alignment horizontal="center" vertical="center" wrapText="1"/>
    </xf>
    <xf numFmtId="164" fontId="28" fillId="4" borderId="40" xfId="0" applyNumberFormat="1" applyFont="1" applyFill="1" applyBorder="1" applyAlignment="1">
      <alignment horizontal="center" vertical="center" wrapText="1"/>
    </xf>
    <xf numFmtId="4" fontId="28" fillId="3" borderId="42" xfId="0" applyNumberFormat="1" applyFont="1" applyFill="1" applyBorder="1" applyAlignment="1">
      <alignment horizontal="center" vertical="center" wrapText="1"/>
    </xf>
    <xf numFmtId="164" fontId="28" fillId="4" borderId="43" xfId="0" applyNumberFormat="1" applyFont="1" applyFill="1" applyBorder="1" applyAlignment="1">
      <alignment horizontal="center" vertical="center" wrapText="1"/>
    </xf>
    <xf numFmtId="0" fontId="5" fillId="16" borderId="18" xfId="0" applyFont="1" applyFill="1" applyBorder="1" applyAlignment="1">
      <alignment horizontal="center" vertical="top" wrapText="1"/>
    </xf>
    <xf numFmtId="0" fontId="5" fillId="16" borderId="19" xfId="0" applyFont="1" applyFill="1" applyBorder="1" applyAlignment="1">
      <alignment horizontal="center" vertical="top" wrapText="1"/>
    </xf>
    <xf numFmtId="0" fontId="5" fillId="16" borderId="18" xfId="0" applyFont="1" applyFill="1" applyBorder="1" applyAlignment="1">
      <alignment horizontal="center" vertical="center" wrapText="1"/>
    </xf>
    <xf numFmtId="0" fontId="5" fillId="16" borderId="19" xfId="0" applyFont="1" applyFill="1" applyBorder="1" applyAlignment="1">
      <alignment horizontal="center" vertical="center" wrapText="1"/>
    </xf>
    <xf numFmtId="0" fontId="5" fillId="16" borderId="20" xfId="0" applyFont="1" applyFill="1" applyBorder="1" applyAlignment="1">
      <alignment horizontal="center" vertical="center" wrapText="1"/>
    </xf>
    <xf numFmtId="0" fontId="5" fillId="16" borderId="0" xfId="0" applyFont="1" applyFill="1" applyBorder="1" applyAlignment="1">
      <alignment horizontal="left" vertical="center" wrapText="1"/>
    </xf>
    <xf numFmtId="0" fontId="3" fillId="16" borderId="0" xfId="0" applyFont="1" applyFill="1" applyBorder="1" applyAlignment="1">
      <alignment horizontal="right" vertical="center" wrapText="1"/>
    </xf>
    <xf numFmtId="0" fontId="5" fillId="16" borderId="30" xfId="0" applyFont="1" applyFill="1" applyBorder="1" applyAlignment="1">
      <alignment horizontal="left" vertical="center" wrapText="1"/>
    </xf>
    <xf numFmtId="0" fontId="3" fillId="16" borderId="30" xfId="0" applyFont="1" applyFill="1" applyBorder="1" applyAlignment="1">
      <alignment horizontal="right" vertical="center" wrapText="1"/>
    </xf>
    <xf numFmtId="0" fontId="26" fillId="9" borderId="29" xfId="0" applyFont="1" applyFill="1" applyBorder="1" applyAlignment="1">
      <alignment horizontal="right" vertical="center" wrapText="1"/>
    </xf>
    <xf numFmtId="0" fontId="26" fillId="7" borderId="30" xfId="0" applyFont="1" applyFill="1" applyBorder="1" applyAlignment="1">
      <alignment horizontal="left" vertical="center" wrapText="1"/>
    </xf>
    <xf numFmtId="4" fontId="26" fillId="10" borderId="30" xfId="0" applyNumberFormat="1" applyFont="1" applyFill="1" applyBorder="1" applyAlignment="1">
      <alignment horizontal="right" vertical="center" wrapText="1"/>
    </xf>
    <xf numFmtId="0" fontId="26" fillId="9" borderId="31" xfId="0" applyFont="1" applyFill="1" applyBorder="1" applyAlignment="1">
      <alignment horizontal="right" vertical="center" wrapText="1"/>
    </xf>
    <xf numFmtId="0" fontId="1" fillId="16" borderId="2" xfId="0" applyFont="1" applyFill="1" applyBorder="1" applyAlignment="1">
      <alignment horizontal="left" vertical="center" wrapText="1"/>
    </xf>
    <xf numFmtId="0" fontId="1" fillId="16" borderId="2" xfId="0" applyFont="1" applyFill="1" applyBorder="1" applyAlignment="1">
      <alignment horizontal="right" vertical="center" wrapText="1"/>
    </xf>
    <xf numFmtId="0" fontId="1" fillId="16" borderId="2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left" vertical="center" wrapText="1"/>
    </xf>
    <xf numFmtId="0" fontId="5" fillId="5" borderId="2" xfId="0" applyFont="1" applyFill="1" applyBorder="1" applyAlignment="1">
      <alignment horizontal="right" vertical="center" wrapText="1"/>
    </xf>
    <xf numFmtId="0" fontId="5" fillId="5" borderId="2" xfId="0" applyFont="1" applyFill="1" applyBorder="1" applyAlignment="1">
      <alignment horizontal="center" vertical="center" wrapText="1"/>
    </xf>
    <xf numFmtId="166" fontId="5" fillId="5" borderId="2" xfId="0" applyNumberFormat="1" applyFont="1" applyFill="1" applyBorder="1" applyAlignment="1">
      <alignment horizontal="right" vertical="center" wrapText="1"/>
    </xf>
    <xf numFmtId="0" fontId="5" fillId="6" borderId="2" xfId="0" applyFont="1" applyFill="1" applyBorder="1" applyAlignment="1">
      <alignment horizontal="left" vertical="center" wrapText="1"/>
    </xf>
    <xf numFmtId="0" fontId="5" fillId="6" borderId="2" xfId="0" applyFont="1" applyFill="1" applyBorder="1" applyAlignment="1">
      <alignment horizontal="center" vertical="center" wrapText="1"/>
    </xf>
    <xf numFmtId="166" fontId="5" fillId="6" borderId="2" xfId="0" applyNumberFormat="1" applyFont="1" applyFill="1" applyBorder="1" applyAlignment="1">
      <alignment horizontal="right" vertical="center" wrapText="1"/>
    </xf>
    <xf numFmtId="4" fontId="5" fillId="6" borderId="2" xfId="0" applyNumberFormat="1" applyFont="1" applyFill="1" applyBorder="1" applyAlignment="1">
      <alignment horizontal="right" vertical="center" wrapText="1"/>
    </xf>
    <xf numFmtId="0" fontId="4" fillId="14" borderId="1" xfId="0" applyFont="1" applyFill="1" applyBorder="1" applyAlignment="1">
      <alignment horizontal="left" vertical="center" wrapText="1"/>
    </xf>
    <xf numFmtId="0" fontId="10" fillId="21" borderId="17" xfId="1" applyFont="1" applyFill="1" applyBorder="1" applyAlignment="1">
      <alignment horizontal="center" vertical="center" wrapText="1"/>
    </xf>
    <xf numFmtId="0" fontId="3" fillId="16" borderId="29" xfId="0" applyFont="1" applyFill="1" applyBorder="1" applyAlignment="1">
      <alignment horizontal="center" vertical="center" wrapText="1"/>
    </xf>
    <xf numFmtId="0" fontId="4" fillId="14" borderId="1" xfId="0" applyFont="1" applyFill="1" applyBorder="1" applyAlignment="1">
      <alignment horizontal="center" vertical="center" wrapText="1"/>
    </xf>
    <xf numFmtId="166" fontId="4" fillId="14" borderId="2" xfId="0" applyNumberFormat="1" applyFont="1" applyFill="1" applyBorder="1" applyAlignment="1">
      <alignment horizontal="center" vertical="center" wrapText="1"/>
    </xf>
    <xf numFmtId="166" fontId="5" fillId="5" borderId="2" xfId="0" applyNumberFormat="1" applyFont="1" applyFill="1" applyBorder="1" applyAlignment="1">
      <alignment horizontal="center" vertical="center" wrapText="1"/>
    </xf>
    <xf numFmtId="4" fontId="5" fillId="5" borderId="2" xfId="0" applyNumberFormat="1" applyFont="1" applyFill="1" applyBorder="1" applyAlignment="1">
      <alignment horizontal="center" vertical="center" wrapText="1"/>
    </xf>
    <xf numFmtId="166" fontId="5" fillId="6" borderId="2" xfId="0" applyNumberFormat="1" applyFont="1" applyFill="1" applyBorder="1" applyAlignment="1">
      <alignment horizontal="center" vertical="center" wrapText="1"/>
    </xf>
    <xf numFmtId="4" fontId="5" fillId="6" borderId="2" xfId="0" applyNumberFormat="1" applyFont="1" applyFill="1" applyBorder="1" applyAlignment="1">
      <alignment horizontal="center" vertical="center" wrapText="1"/>
    </xf>
    <xf numFmtId="166" fontId="4" fillId="15" borderId="2" xfId="0" applyNumberFormat="1" applyFont="1" applyFill="1" applyBorder="1" applyAlignment="1">
      <alignment horizontal="center" vertical="center" wrapText="1"/>
    </xf>
    <xf numFmtId="165" fontId="5" fillId="6" borderId="2" xfId="0" applyNumberFormat="1" applyFont="1" applyFill="1" applyBorder="1" applyAlignment="1">
      <alignment horizontal="center" vertical="center" wrapText="1"/>
    </xf>
    <xf numFmtId="0" fontId="3" fillId="16" borderId="30" xfId="0" applyFont="1" applyFill="1" applyBorder="1" applyAlignment="1">
      <alignment horizontal="center" vertical="center" wrapText="1"/>
    </xf>
    <xf numFmtId="0" fontId="3" fillId="16" borderId="30" xfId="0" applyFont="1" applyFill="1" applyBorder="1" applyAlignment="1">
      <alignment horizontal="left" vertical="center" wrapText="1"/>
    </xf>
    <xf numFmtId="4" fontId="3" fillId="16" borderId="30" xfId="0" applyNumberFormat="1" applyFont="1" applyFill="1" applyBorder="1" applyAlignment="1">
      <alignment horizontal="center" vertical="center" wrapText="1"/>
    </xf>
    <xf numFmtId="0" fontId="3" fillId="16" borderId="31" xfId="0" applyFont="1" applyFill="1" applyBorder="1" applyAlignment="1">
      <alignment horizontal="center" vertical="center" wrapText="1"/>
    </xf>
    <xf numFmtId="0" fontId="4" fillId="14" borderId="0" xfId="0" applyFont="1" applyFill="1" applyBorder="1" applyAlignment="1">
      <alignment horizontal="center" vertical="center" wrapText="1"/>
    </xf>
    <xf numFmtId="0" fontId="4" fillId="14" borderId="0" xfId="0" applyFont="1" applyFill="1" applyBorder="1" applyAlignment="1">
      <alignment horizontal="left" vertical="center" wrapText="1"/>
    </xf>
    <xf numFmtId="0" fontId="1" fillId="16" borderId="36" xfId="0" applyFont="1" applyFill="1" applyBorder="1" applyAlignment="1">
      <alignment horizontal="center" vertical="center" wrapText="1"/>
    </xf>
    <xf numFmtId="0" fontId="1" fillId="16" borderId="37" xfId="0" applyFont="1" applyFill="1" applyBorder="1" applyAlignment="1">
      <alignment horizontal="center" vertical="center" wrapText="1"/>
    </xf>
    <xf numFmtId="0" fontId="1" fillId="16" borderId="37" xfId="0" applyFont="1" applyFill="1" applyBorder="1" applyAlignment="1">
      <alignment horizontal="left" vertical="center" wrapText="1"/>
    </xf>
    <xf numFmtId="0" fontId="1" fillId="16" borderId="38" xfId="0" applyFont="1" applyFill="1" applyBorder="1" applyAlignment="1">
      <alignment horizontal="center" vertical="center" wrapText="1"/>
    </xf>
    <xf numFmtId="4" fontId="4" fillId="14" borderId="40" xfId="0" applyNumberFormat="1" applyFont="1" applyFill="1" applyBorder="1" applyAlignment="1">
      <alignment horizontal="center" vertical="center" wrapText="1"/>
    </xf>
    <xf numFmtId="0" fontId="5" fillId="5" borderId="39" xfId="0" applyFont="1" applyFill="1" applyBorder="1" applyAlignment="1">
      <alignment horizontal="center" vertical="center" wrapText="1"/>
    </xf>
    <xf numFmtId="4" fontId="5" fillId="5" borderId="40" xfId="0" applyNumberFormat="1" applyFont="1" applyFill="1" applyBorder="1" applyAlignment="1">
      <alignment horizontal="center" vertical="center" wrapText="1"/>
    </xf>
    <xf numFmtId="0" fontId="5" fillId="6" borderId="39" xfId="0" applyFont="1" applyFill="1" applyBorder="1" applyAlignment="1">
      <alignment horizontal="center" vertical="center" wrapText="1"/>
    </xf>
    <xf numFmtId="4" fontId="5" fillId="6" borderId="40" xfId="0" applyNumberFormat="1" applyFont="1" applyFill="1" applyBorder="1" applyAlignment="1">
      <alignment horizontal="center" vertical="center" wrapText="1"/>
    </xf>
    <xf numFmtId="0" fontId="5" fillId="16" borderId="23" xfId="0" applyFont="1" applyFill="1" applyBorder="1" applyAlignment="1">
      <alignment horizontal="center" vertical="center" wrapText="1"/>
    </xf>
    <xf numFmtId="0" fontId="5" fillId="16" borderId="0" xfId="0" applyFont="1" applyFill="1" applyBorder="1" applyAlignment="1">
      <alignment horizontal="center" vertical="center" wrapText="1"/>
    </xf>
    <xf numFmtId="0" fontId="5" fillId="16" borderId="0" xfId="0" applyFont="1" applyFill="1" applyBorder="1" applyAlignment="1">
      <alignment horizontal="right" vertical="center" wrapText="1"/>
    </xf>
    <xf numFmtId="4" fontId="5" fillId="16" borderId="0" xfId="0" applyNumberFormat="1" applyFont="1" applyFill="1" applyBorder="1" applyAlignment="1">
      <alignment horizontal="right" vertical="center" wrapText="1"/>
    </xf>
    <xf numFmtId="4" fontId="5" fillId="16" borderId="0" xfId="0" applyNumberFormat="1" applyFont="1" applyFill="1" applyBorder="1" applyAlignment="1">
      <alignment horizontal="center" vertical="center" wrapText="1"/>
    </xf>
    <xf numFmtId="4" fontId="5" fillId="16" borderId="25" xfId="0" applyNumberFormat="1" applyFont="1" applyFill="1" applyBorder="1" applyAlignment="1">
      <alignment horizontal="center" vertical="center" wrapText="1"/>
    </xf>
    <xf numFmtId="0" fontId="3" fillId="16" borderId="23" xfId="0" applyFont="1" applyFill="1" applyBorder="1" applyAlignment="1">
      <alignment horizontal="center" vertical="center" wrapText="1"/>
    </xf>
    <xf numFmtId="0" fontId="3" fillId="16" borderId="0" xfId="0" applyFont="1" applyFill="1" applyBorder="1" applyAlignment="1">
      <alignment horizontal="center" vertical="center" wrapText="1"/>
    </xf>
    <xf numFmtId="166" fontId="3" fillId="16" borderId="0" xfId="0" applyNumberFormat="1" applyFont="1" applyFill="1" applyBorder="1" applyAlignment="1">
      <alignment horizontal="center" vertical="center" wrapText="1"/>
    </xf>
    <xf numFmtId="4" fontId="3" fillId="16" borderId="25" xfId="0" applyNumberFormat="1" applyFont="1" applyFill="1" applyBorder="1" applyAlignment="1">
      <alignment horizontal="center" vertical="center" wrapText="1"/>
    </xf>
    <xf numFmtId="0" fontId="4" fillId="14" borderId="49" xfId="0" applyFont="1" applyFill="1" applyBorder="1" applyAlignment="1">
      <alignment horizontal="center" vertical="center" wrapText="1"/>
    </xf>
    <xf numFmtId="0" fontId="4" fillId="14" borderId="50" xfId="0" applyFont="1" applyFill="1" applyBorder="1" applyAlignment="1">
      <alignment horizontal="center" vertical="center" wrapText="1"/>
    </xf>
    <xf numFmtId="4" fontId="2" fillId="13" borderId="40" xfId="0" applyNumberFormat="1" applyFont="1" applyFill="1" applyBorder="1" applyAlignment="1">
      <alignment horizontal="center" vertical="center" wrapText="1"/>
    </xf>
    <xf numFmtId="0" fontId="1" fillId="16" borderId="39" xfId="0" applyFont="1" applyFill="1" applyBorder="1" applyAlignment="1">
      <alignment horizontal="center" vertical="center" wrapText="1"/>
    </xf>
    <xf numFmtId="0" fontId="1" fillId="16" borderId="40" xfId="0" applyFont="1" applyFill="1" applyBorder="1" applyAlignment="1">
      <alignment horizontal="center" vertical="center" wrapText="1"/>
    </xf>
    <xf numFmtId="4" fontId="4" fillId="15" borderId="40" xfId="0" applyNumberFormat="1" applyFont="1" applyFill="1" applyBorder="1" applyAlignment="1">
      <alignment horizontal="center" vertical="center" wrapText="1"/>
    </xf>
    <xf numFmtId="165" fontId="5" fillId="6" borderId="40" xfId="0" applyNumberFormat="1" applyFont="1" applyFill="1" applyBorder="1" applyAlignment="1">
      <alignment horizontal="center" vertical="center" wrapText="1"/>
    </xf>
    <xf numFmtId="165" fontId="3" fillId="16" borderId="25" xfId="0" applyNumberFormat="1" applyFont="1" applyFill="1" applyBorder="1" applyAlignment="1">
      <alignment horizontal="center" vertical="center" wrapText="1"/>
    </xf>
    <xf numFmtId="165" fontId="5" fillId="5" borderId="40" xfId="0" applyNumberFormat="1" applyFont="1" applyFill="1" applyBorder="1" applyAlignment="1">
      <alignment horizontal="center" vertical="center" wrapText="1"/>
    </xf>
    <xf numFmtId="166" fontId="3" fillId="16" borderId="30" xfId="0" applyNumberFormat="1" applyFont="1" applyFill="1" applyBorder="1" applyAlignment="1">
      <alignment horizontal="center" vertical="center" wrapText="1"/>
    </xf>
    <xf numFmtId="4" fontId="3" fillId="16" borderId="31" xfId="0" applyNumberFormat="1" applyFont="1" applyFill="1" applyBorder="1" applyAlignment="1">
      <alignment horizontal="center" vertical="center" wrapText="1"/>
    </xf>
    <xf numFmtId="0" fontId="2" fillId="13" borderId="46" xfId="0" applyFont="1" applyFill="1" applyBorder="1" applyAlignment="1">
      <alignment horizontal="center" vertical="center" wrapText="1"/>
    </xf>
    <xf numFmtId="0" fontId="2" fillId="13" borderId="47" xfId="0" applyFont="1" applyFill="1" applyBorder="1" applyAlignment="1">
      <alignment horizontal="center" vertical="center" wrapText="1"/>
    </xf>
    <xf numFmtId="0" fontId="2" fillId="13" borderId="47" xfId="0" applyFont="1" applyFill="1" applyBorder="1" applyAlignment="1">
      <alignment horizontal="left" vertical="center" wrapText="1"/>
    </xf>
    <xf numFmtId="4" fontId="2" fillId="13" borderId="48" xfId="0" applyNumberFormat="1" applyFont="1" applyFill="1" applyBorder="1" applyAlignment="1">
      <alignment horizontal="center" vertical="center" wrapText="1"/>
    </xf>
    <xf numFmtId="0" fontId="1" fillId="20" borderId="47" xfId="0" applyFont="1" applyFill="1" applyBorder="1" applyAlignment="1">
      <alignment horizontal="left" vertical="top" wrapText="1"/>
    </xf>
    <xf numFmtId="0" fontId="0" fillId="0" borderId="19" xfId="0" applyBorder="1"/>
    <xf numFmtId="0" fontId="0" fillId="0" borderId="20" xfId="0" applyBorder="1"/>
    <xf numFmtId="0" fontId="1" fillId="20" borderId="47" xfId="0" applyFont="1" applyFill="1" applyBorder="1" applyAlignment="1">
      <alignment horizontal="center" vertical="top" wrapText="1"/>
    </xf>
    <xf numFmtId="0" fontId="1" fillId="20" borderId="46" xfId="0" applyFont="1" applyFill="1" applyBorder="1" applyAlignment="1">
      <alignment horizontal="center" vertical="top" wrapText="1"/>
    </xf>
    <xf numFmtId="0" fontId="1" fillId="20" borderId="48" xfId="0" applyFont="1" applyFill="1" applyBorder="1" applyAlignment="1">
      <alignment horizontal="center" vertical="top" wrapText="1"/>
    </xf>
    <xf numFmtId="0" fontId="2" fillId="13" borderId="36" xfId="0" applyFont="1" applyFill="1" applyBorder="1" applyAlignment="1">
      <alignment horizontal="center" vertical="center" wrapText="1"/>
    </xf>
    <xf numFmtId="0" fontId="2" fillId="13" borderId="37" xfId="0" applyFont="1" applyFill="1" applyBorder="1" applyAlignment="1">
      <alignment horizontal="left" vertical="center" wrapText="1"/>
    </xf>
    <xf numFmtId="0" fontId="2" fillId="13" borderId="37" xfId="0" applyFont="1" applyFill="1" applyBorder="1" applyAlignment="1">
      <alignment horizontal="center" vertical="center" wrapText="1"/>
    </xf>
    <xf numFmtId="0" fontId="4" fillId="13" borderId="51" xfId="0" applyFont="1" applyFill="1" applyBorder="1" applyAlignment="1">
      <alignment horizontal="center" vertical="center" wrapText="1"/>
    </xf>
    <xf numFmtId="0" fontId="4" fillId="13" borderId="52" xfId="0" applyFont="1" applyFill="1" applyBorder="1" applyAlignment="1">
      <alignment horizontal="center" vertical="center" wrapText="1"/>
    </xf>
    <xf numFmtId="0" fontId="4" fillId="13" borderId="3" xfId="0" applyFont="1" applyFill="1" applyBorder="1" applyAlignment="1">
      <alignment horizontal="center" vertical="center" wrapText="1"/>
    </xf>
    <xf numFmtId="0" fontId="2" fillId="13" borderId="40" xfId="0" applyFont="1" applyFill="1" applyBorder="1" applyAlignment="1">
      <alignment horizontal="center" vertical="center" wrapText="1"/>
    </xf>
    <xf numFmtId="0" fontId="4" fillId="13" borderId="53" xfId="0" applyFont="1" applyFill="1" applyBorder="1" applyAlignment="1">
      <alignment horizontal="center" vertical="center" wrapText="1"/>
    </xf>
    <xf numFmtId="0" fontId="2" fillId="13" borderId="29" xfId="0" applyFont="1" applyFill="1" applyBorder="1" applyAlignment="1">
      <alignment horizontal="left" vertical="center" wrapText="1"/>
    </xf>
    <xf numFmtId="0" fontId="2" fillId="13" borderId="30" xfId="0" applyFont="1" applyFill="1" applyBorder="1" applyAlignment="1">
      <alignment horizontal="left" vertical="center" wrapText="1"/>
    </xf>
    <xf numFmtId="0" fontId="2" fillId="13" borderId="30" xfId="0" applyFont="1" applyFill="1" applyBorder="1" applyAlignment="1">
      <alignment horizontal="center" vertical="center" wrapText="1"/>
    </xf>
    <xf numFmtId="0" fontId="2" fillId="13" borderId="30" xfId="0" applyFont="1" applyFill="1" applyBorder="1" applyAlignment="1">
      <alignment horizontal="right" vertical="center" wrapText="1"/>
    </xf>
    <xf numFmtId="0" fontId="4" fillId="13" borderId="31" xfId="0" applyFont="1" applyFill="1" applyBorder="1" applyAlignment="1">
      <alignment horizontal="right" vertical="center" wrapText="1"/>
    </xf>
    <xf numFmtId="0" fontId="3" fillId="16" borderId="19" xfId="0" applyFont="1" applyFill="1" applyBorder="1" applyAlignment="1">
      <alignment horizontal="center" vertical="center" wrapText="1"/>
    </xf>
    <xf numFmtId="0" fontId="3" fillId="16" borderId="20" xfId="0" applyFont="1" applyFill="1" applyBorder="1" applyAlignment="1">
      <alignment horizontal="center" vertical="center" wrapText="1"/>
    </xf>
    <xf numFmtId="0" fontId="3" fillId="16" borderId="25" xfId="0" applyFont="1" applyFill="1" applyBorder="1" applyAlignment="1">
      <alignment horizontal="center" vertical="center" wrapText="1"/>
    </xf>
    <xf numFmtId="0" fontId="19" fillId="0" borderId="0" xfId="0" applyFont="1"/>
    <xf numFmtId="0" fontId="19" fillId="17" borderId="26" xfId="0" applyFont="1" applyFill="1" applyBorder="1" applyAlignment="1">
      <alignment vertical="center" wrapText="1"/>
    </xf>
    <xf numFmtId="0" fontId="19" fillId="17" borderId="12" xfId="0" applyFont="1" applyFill="1" applyBorder="1" applyAlignment="1">
      <alignment vertical="center" wrapText="1"/>
    </xf>
    <xf numFmtId="0" fontId="28" fillId="17" borderId="26" xfId="0" applyFont="1" applyFill="1" applyBorder="1" applyAlignment="1">
      <alignment horizontal="center" vertical="center" wrapText="1"/>
    </xf>
    <xf numFmtId="0" fontId="19" fillId="17" borderId="27" xfId="0" applyFont="1" applyFill="1" applyBorder="1" applyAlignment="1">
      <alignment vertical="top" wrapText="1"/>
    </xf>
    <xf numFmtId="0" fontId="28" fillId="17" borderId="22" xfId="0" applyFont="1" applyFill="1" applyBorder="1" applyAlignment="1">
      <alignment horizontal="center" vertical="center" wrapText="1"/>
    </xf>
    <xf numFmtId="0" fontId="28" fillId="18" borderId="8" xfId="0" applyFont="1" applyFill="1" applyBorder="1" applyAlignment="1">
      <alignment vertical="center" wrapText="1"/>
    </xf>
    <xf numFmtId="0" fontId="19" fillId="18" borderId="8" xfId="0" applyFont="1" applyFill="1" applyBorder="1" applyAlignment="1">
      <alignment vertical="center" wrapText="1"/>
    </xf>
    <xf numFmtId="0" fontId="28" fillId="18" borderId="8" xfId="0" applyFont="1" applyFill="1" applyBorder="1" applyAlignment="1">
      <alignment horizontal="center" vertical="center" wrapText="1"/>
    </xf>
    <xf numFmtId="10" fontId="28" fillId="18" borderId="8" xfId="0" applyNumberFormat="1" applyFont="1" applyFill="1" applyBorder="1" applyAlignment="1">
      <alignment horizontal="left" vertical="center" wrapText="1" indent="1"/>
    </xf>
    <xf numFmtId="10" fontId="28" fillId="18" borderId="8" xfId="0" applyNumberFormat="1" applyFont="1" applyFill="1" applyBorder="1" applyAlignment="1">
      <alignment horizontal="center" vertical="center" wrapText="1"/>
    </xf>
    <xf numFmtId="10" fontId="28" fillId="18" borderId="22" xfId="0" applyNumberFormat="1" applyFont="1" applyFill="1" applyBorder="1" applyAlignment="1">
      <alignment horizontal="center" vertical="center" wrapText="1"/>
    </xf>
    <xf numFmtId="0" fontId="19" fillId="18" borderId="22" xfId="0" applyFont="1" applyFill="1" applyBorder="1" applyAlignment="1">
      <alignment vertical="center" wrapText="1"/>
    </xf>
    <xf numFmtId="0" fontId="19" fillId="0" borderId="11" xfId="0" applyFont="1" applyBorder="1" applyAlignment="1">
      <alignment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10" fontId="19" fillId="0" borderId="11" xfId="0" applyNumberFormat="1" applyFont="1" applyBorder="1" applyAlignment="1">
      <alignment horizontal="center" vertical="center" wrapText="1"/>
    </xf>
    <xf numFmtId="10" fontId="19" fillId="0" borderId="22" xfId="0" applyNumberFormat="1" applyFont="1" applyBorder="1" applyAlignment="1">
      <alignment horizontal="center" vertical="center" wrapText="1"/>
    </xf>
    <xf numFmtId="0" fontId="19" fillId="0" borderId="21" xfId="0" applyFont="1" applyBorder="1" applyAlignment="1">
      <alignment vertical="center" wrapText="1"/>
    </xf>
    <xf numFmtId="0" fontId="19" fillId="0" borderId="8" xfId="0" applyFont="1" applyBorder="1" applyAlignment="1">
      <alignment vertical="center" wrapText="1"/>
    </xf>
    <xf numFmtId="0" fontId="26" fillId="0" borderId="8" xfId="0" applyFont="1" applyBorder="1" applyAlignment="1">
      <alignment horizontal="left" vertical="center" wrapText="1" indent="6"/>
    </xf>
    <xf numFmtId="10" fontId="26" fillId="0" borderId="8" xfId="0" applyNumberFormat="1" applyFont="1" applyBorder="1" applyAlignment="1">
      <alignment horizontal="left" vertical="center" wrapText="1" indent="1"/>
    </xf>
    <xf numFmtId="0" fontId="19" fillId="0" borderId="22" xfId="0" applyFont="1" applyBorder="1" applyAlignment="1">
      <alignment vertical="center" wrapText="1"/>
    </xf>
    <xf numFmtId="0" fontId="28" fillId="18" borderId="21" xfId="0" applyFont="1" applyFill="1" applyBorder="1" applyAlignment="1">
      <alignment horizontal="center" vertical="center" wrapText="1"/>
    </xf>
    <xf numFmtId="0" fontId="19" fillId="0" borderId="27" xfId="0" applyFont="1" applyBorder="1" applyAlignment="1">
      <alignment horizontal="center" vertical="center" wrapText="1"/>
    </xf>
    <xf numFmtId="0" fontId="28" fillId="17" borderId="12" xfId="0" applyFont="1" applyFill="1" applyBorder="1" applyAlignment="1">
      <alignment horizontal="center" vertical="center" wrapText="1"/>
    </xf>
    <xf numFmtId="0" fontId="28" fillId="18" borderId="32" xfId="0" applyFont="1" applyFill="1" applyBorder="1" applyAlignment="1">
      <alignment vertical="center" wrapText="1"/>
    </xf>
    <xf numFmtId="0" fontId="19" fillId="18" borderId="34" xfId="0" applyFont="1" applyFill="1" applyBorder="1" applyAlignment="1">
      <alignment vertical="center" wrapText="1"/>
    </xf>
    <xf numFmtId="0" fontId="19" fillId="17" borderId="12" xfId="0" applyFont="1" applyFill="1" applyBorder="1" applyAlignment="1">
      <alignment vertical="top" wrapText="1"/>
    </xf>
    <xf numFmtId="0" fontId="28" fillId="18" borderId="17" xfId="0" applyFont="1" applyFill="1" applyBorder="1" applyAlignment="1">
      <alignment horizontal="center" vertical="center" wrapText="1"/>
    </xf>
    <xf numFmtId="10" fontId="28" fillId="18" borderId="17" xfId="0" applyNumberFormat="1" applyFont="1" applyFill="1" applyBorder="1" applyAlignment="1">
      <alignment horizontal="center" vertical="center" wrapText="1"/>
    </xf>
    <xf numFmtId="0" fontId="19" fillId="18" borderId="17" xfId="0" applyFont="1" applyFill="1" applyBorder="1" applyAlignment="1">
      <alignment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6" xfId="0" applyFont="1" applyBorder="1" applyAlignment="1">
      <alignment vertical="center" wrapText="1"/>
    </xf>
    <xf numFmtId="0" fontId="19" fillId="0" borderId="0" xfId="0" applyFont="1" applyBorder="1" applyAlignment="1">
      <alignment vertical="center" wrapText="1"/>
    </xf>
    <xf numFmtId="0" fontId="19" fillId="17" borderId="0" xfId="0" applyFont="1" applyFill="1" applyBorder="1" applyAlignment="1">
      <alignment vertical="center" wrapText="1"/>
    </xf>
    <xf numFmtId="0" fontId="28" fillId="17" borderId="0" xfId="0" applyFont="1" applyFill="1" applyBorder="1" applyAlignment="1">
      <alignment horizontal="center" vertical="center" wrapText="1"/>
    </xf>
    <xf numFmtId="10" fontId="28" fillId="18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62" xfId="0" applyBorder="1" applyAlignment="1">
      <alignment horizontal="center" vertical="center" wrapText="1"/>
    </xf>
    <xf numFmtId="0" fontId="0" fillId="0" borderId="63" xfId="0" applyBorder="1" applyAlignment="1">
      <alignment horizontal="center" vertical="center" wrapText="1"/>
    </xf>
    <xf numFmtId="0" fontId="33" fillId="0" borderId="67" xfId="0" applyFont="1" applyBorder="1" applyAlignment="1">
      <alignment horizontal="center" vertical="center" wrapText="1"/>
    </xf>
    <xf numFmtId="0" fontId="33" fillId="0" borderId="62" xfId="0" applyFont="1" applyBorder="1" applyAlignment="1">
      <alignment horizontal="left" vertical="center" wrapText="1"/>
    </xf>
    <xf numFmtId="10" fontId="34" fillId="0" borderId="62" xfId="0" applyNumberFormat="1" applyFont="1" applyBorder="1" applyAlignment="1">
      <alignment horizontal="center" vertical="center" shrinkToFit="1"/>
    </xf>
    <xf numFmtId="10" fontId="34" fillId="0" borderId="62" xfId="0" applyNumberFormat="1" applyFont="1" applyBorder="1" applyAlignment="1">
      <alignment horizontal="left" vertical="center" shrinkToFit="1"/>
    </xf>
    <xf numFmtId="10" fontId="34" fillId="0" borderId="63" xfId="0" applyNumberFormat="1" applyFont="1" applyBorder="1" applyAlignment="1">
      <alignment horizontal="center" vertical="center" shrinkToFit="1"/>
    </xf>
    <xf numFmtId="0" fontId="33" fillId="24" borderId="67" xfId="0" applyFont="1" applyFill="1" applyBorder="1" applyAlignment="1">
      <alignment horizontal="center" vertical="center" wrapText="1"/>
    </xf>
    <xf numFmtId="0" fontId="33" fillId="24" borderId="62" xfId="0" applyFont="1" applyFill="1" applyBorder="1" applyAlignment="1">
      <alignment horizontal="left" vertical="center" wrapText="1"/>
    </xf>
    <xf numFmtId="10" fontId="34" fillId="24" borderId="62" xfId="0" applyNumberFormat="1" applyFont="1" applyFill="1" applyBorder="1" applyAlignment="1">
      <alignment horizontal="center" vertical="center" shrinkToFit="1"/>
    </xf>
    <xf numFmtId="10" fontId="34" fillId="24" borderId="62" xfId="0" applyNumberFormat="1" applyFont="1" applyFill="1" applyBorder="1" applyAlignment="1">
      <alignment horizontal="left" vertical="center" shrinkToFit="1"/>
    </xf>
    <xf numFmtId="10" fontId="34" fillId="24" borderId="63" xfId="0" applyNumberFormat="1" applyFont="1" applyFill="1" applyBorder="1" applyAlignment="1">
      <alignment horizontal="center" vertical="center" shrinkToFit="1"/>
    </xf>
    <xf numFmtId="0" fontId="31" fillId="24" borderId="67" xfId="0" applyFont="1" applyFill="1" applyBorder="1" applyAlignment="1">
      <alignment horizontal="center" vertical="center" wrapText="1"/>
    </xf>
    <xf numFmtId="0" fontId="31" fillId="24" borderId="62" xfId="0" applyFont="1" applyFill="1" applyBorder="1" applyAlignment="1">
      <alignment horizontal="center" vertical="center" wrapText="1"/>
    </xf>
    <xf numFmtId="10" fontId="35" fillId="24" borderId="62" xfId="0" applyNumberFormat="1" applyFont="1" applyFill="1" applyBorder="1" applyAlignment="1">
      <alignment horizontal="center" vertical="center" shrinkToFit="1"/>
    </xf>
    <xf numFmtId="10" fontId="35" fillId="24" borderId="62" xfId="0" applyNumberFormat="1" applyFont="1" applyFill="1" applyBorder="1" applyAlignment="1">
      <alignment horizontal="left" vertical="center" shrinkToFit="1"/>
    </xf>
    <xf numFmtId="10" fontId="35" fillId="24" borderId="63" xfId="0" applyNumberFormat="1" applyFont="1" applyFill="1" applyBorder="1" applyAlignment="1">
      <alignment horizontal="center" vertical="center" shrinkToFit="1"/>
    </xf>
    <xf numFmtId="10" fontId="0" fillId="0" borderId="0" xfId="0" applyNumberFormat="1" applyAlignment="1">
      <alignment horizontal="left" vertical="center" wrapText="1"/>
    </xf>
    <xf numFmtId="0" fontId="33" fillId="0" borderId="62" xfId="0" applyFont="1" applyBorder="1" applyAlignment="1">
      <alignment horizontal="center" vertical="center" wrapText="1"/>
    </xf>
    <xf numFmtId="0" fontId="33" fillId="0" borderId="63" xfId="0" applyFont="1" applyBorder="1" applyAlignment="1">
      <alignment horizontal="center" vertical="center" wrapText="1"/>
    </xf>
    <xf numFmtId="0" fontId="33" fillId="24" borderId="62" xfId="0" applyFont="1" applyFill="1" applyBorder="1" applyAlignment="1">
      <alignment horizontal="center" vertical="center" wrapText="1"/>
    </xf>
    <xf numFmtId="0" fontId="33" fillId="24" borderId="63" xfId="0" applyFont="1" applyFill="1" applyBorder="1" applyAlignment="1">
      <alignment horizontal="center" vertical="center" wrapText="1"/>
    </xf>
    <xf numFmtId="0" fontId="31" fillId="0" borderId="67" xfId="0" applyFont="1" applyBorder="1" applyAlignment="1">
      <alignment horizontal="center" vertical="center" wrapText="1"/>
    </xf>
    <xf numFmtId="0" fontId="31" fillId="0" borderId="62" xfId="0" applyFont="1" applyBorder="1" applyAlignment="1">
      <alignment horizontal="center" vertical="center" wrapText="1"/>
    </xf>
    <xf numFmtId="10" fontId="35" fillId="0" borderId="62" xfId="0" applyNumberFormat="1" applyFont="1" applyBorder="1" applyAlignment="1">
      <alignment horizontal="center" vertical="center" shrinkToFit="1"/>
    </xf>
    <xf numFmtId="10" fontId="35" fillId="0" borderId="62" xfId="0" applyNumberFormat="1" applyFont="1" applyBorder="1" applyAlignment="1">
      <alignment horizontal="left" vertical="center" shrinkToFit="1"/>
    </xf>
    <xf numFmtId="10" fontId="35" fillId="0" borderId="63" xfId="0" applyNumberFormat="1" applyFont="1" applyBorder="1" applyAlignment="1">
      <alignment horizontal="center" vertical="center" shrinkToFit="1"/>
    </xf>
    <xf numFmtId="0" fontId="0" fillId="24" borderId="62" xfId="0" applyFill="1" applyBorder="1" applyAlignment="1">
      <alignment horizontal="left" vertical="center" wrapText="1"/>
    </xf>
    <xf numFmtId="0" fontId="31" fillId="0" borderId="68" xfId="0" applyFont="1" applyBorder="1" applyAlignment="1">
      <alignment horizontal="center" vertical="center" wrapText="1"/>
    </xf>
    <xf numFmtId="0" fontId="31" fillId="0" borderId="69" xfId="0" applyFont="1" applyBorder="1" applyAlignment="1">
      <alignment horizontal="center" vertical="center" wrapText="1"/>
    </xf>
    <xf numFmtId="10" fontId="35" fillId="0" borderId="69" xfId="0" applyNumberFormat="1" applyFont="1" applyBorder="1" applyAlignment="1">
      <alignment horizontal="center" vertical="center" shrinkToFit="1"/>
    </xf>
    <xf numFmtId="10" fontId="35" fillId="0" borderId="69" xfId="0" applyNumberFormat="1" applyFont="1" applyBorder="1" applyAlignment="1">
      <alignment horizontal="left" vertical="center" shrinkToFit="1"/>
    </xf>
    <xf numFmtId="10" fontId="35" fillId="0" borderId="70" xfId="0" applyNumberFormat="1" applyFont="1" applyBorder="1" applyAlignment="1">
      <alignment horizontal="center" vertical="center" shrinkToFit="1"/>
    </xf>
    <xf numFmtId="10" fontId="32" fillId="22" borderId="73" xfId="0" applyNumberFormat="1" applyFont="1" applyFill="1" applyBorder="1" applyAlignment="1">
      <alignment horizontal="center" vertical="center" shrinkToFit="1"/>
    </xf>
    <xf numFmtId="10" fontId="32" fillId="22" borderId="73" xfId="0" applyNumberFormat="1" applyFont="1" applyFill="1" applyBorder="1" applyAlignment="1">
      <alignment horizontal="left" vertical="center" shrinkToFit="1"/>
    </xf>
    <xf numFmtId="10" fontId="32" fillId="22" borderId="74" xfId="0" applyNumberFormat="1" applyFont="1" applyFill="1" applyBorder="1" applyAlignment="1">
      <alignment horizontal="center" vertical="center" shrinkToFit="1"/>
    </xf>
    <xf numFmtId="0" fontId="9" fillId="17" borderId="26" xfId="0" applyFont="1" applyFill="1" applyBorder="1" applyAlignment="1">
      <alignment horizontal="center" vertical="center" wrapText="1"/>
    </xf>
    <xf numFmtId="0" fontId="0" fillId="17" borderId="26" xfId="0" applyFill="1" applyBorder="1" applyAlignment="1">
      <alignment horizontal="center" vertical="top" wrapText="1"/>
    </xf>
    <xf numFmtId="0" fontId="13" fillId="18" borderId="21" xfId="0" applyFont="1" applyFill="1" applyBorder="1" applyAlignment="1">
      <alignment horizontal="center" vertical="center" wrapText="1"/>
    </xf>
    <xf numFmtId="0" fontId="16" fillId="0" borderId="27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3" fillId="18" borderId="17" xfId="0" applyFont="1" applyFill="1" applyBorder="1" applyAlignment="1">
      <alignment horizontal="center" vertical="center" wrapText="1"/>
    </xf>
    <xf numFmtId="0" fontId="13" fillId="18" borderId="17" xfId="0" applyFont="1" applyFill="1" applyBorder="1" applyAlignment="1">
      <alignment vertical="center" wrapText="1"/>
    </xf>
    <xf numFmtId="10" fontId="13" fillId="18" borderId="17" xfId="0" applyNumberFormat="1" applyFont="1" applyFill="1" applyBorder="1" applyAlignment="1">
      <alignment horizontal="center" vertical="center" wrapText="1"/>
    </xf>
    <xf numFmtId="0" fontId="15" fillId="18" borderId="17" xfId="0" applyFont="1" applyFill="1" applyBorder="1" applyAlignment="1">
      <alignment vertical="center" wrapText="1"/>
    </xf>
    <xf numFmtId="10" fontId="13" fillId="18" borderId="32" xfId="0" applyNumberFormat="1" applyFont="1" applyFill="1" applyBorder="1" applyAlignment="1">
      <alignment horizontal="center" vertical="center" wrapText="1"/>
    </xf>
    <xf numFmtId="10" fontId="13" fillId="18" borderId="17" xfId="0" applyNumberFormat="1" applyFont="1" applyFill="1" applyBorder="1" applyAlignment="1">
      <alignment vertical="center" wrapText="1"/>
    </xf>
    <xf numFmtId="0" fontId="12" fillId="17" borderId="0" xfId="0" applyFont="1" applyFill="1" applyBorder="1" applyAlignment="1">
      <alignment vertical="center" wrapText="1"/>
    </xf>
    <xf numFmtId="0" fontId="8" fillId="17" borderId="0" xfId="0" applyFont="1" applyFill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0" fillId="0" borderId="30" xfId="0" applyBorder="1" applyAlignment="1">
      <alignment vertical="top" wrapText="1"/>
    </xf>
    <xf numFmtId="0" fontId="26" fillId="0" borderId="17" xfId="0" applyFont="1" applyBorder="1" applyAlignment="1">
      <alignment horizontal="right" vertical="center" wrapText="1"/>
    </xf>
    <xf numFmtId="0" fontId="19" fillId="0" borderId="32" xfId="0" applyFont="1" applyBorder="1" applyAlignment="1">
      <alignment vertical="center" wrapText="1"/>
    </xf>
    <xf numFmtId="0" fontId="19" fillId="0" borderId="18" xfId="0" applyFont="1" applyBorder="1" applyAlignment="1">
      <alignment vertical="center" wrapText="1"/>
    </xf>
    <xf numFmtId="0" fontId="26" fillId="0" borderId="19" xfId="0" applyFont="1" applyBorder="1" applyAlignment="1">
      <alignment horizontal="left" vertical="center" wrapText="1" indent="1"/>
    </xf>
    <xf numFmtId="0" fontId="26" fillId="0" borderId="20" xfId="0" applyFont="1" applyBorder="1" applyAlignment="1">
      <alignment horizontal="left" vertical="center" wrapText="1" indent="1"/>
    </xf>
    <xf numFmtId="0" fontId="27" fillId="0" borderId="17" xfId="0" applyFont="1" applyBorder="1" applyAlignment="1">
      <alignment horizontal="right" vertical="center" wrapText="1"/>
    </xf>
    <xf numFmtId="0" fontId="7" fillId="0" borderId="19" xfId="0" applyFont="1" applyBorder="1" applyAlignment="1">
      <alignment vertical="center" wrapText="1"/>
    </xf>
    <xf numFmtId="0" fontId="7" fillId="0" borderId="30" xfId="0" applyFont="1" applyBorder="1" applyAlignment="1">
      <alignment vertical="center" wrapText="1"/>
    </xf>
    <xf numFmtId="0" fontId="7" fillId="0" borderId="20" xfId="0" applyFont="1" applyBorder="1" applyAlignment="1">
      <alignment vertical="center" wrapText="1"/>
    </xf>
    <xf numFmtId="0" fontId="7" fillId="0" borderId="25" xfId="0" applyFont="1" applyBorder="1" applyAlignment="1">
      <alignment vertical="center" wrapText="1"/>
    </xf>
    <xf numFmtId="0" fontId="7" fillId="0" borderId="31" xfId="0" applyFont="1" applyBorder="1" applyAlignment="1">
      <alignment vertical="center" wrapText="1"/>
    </xf>
    <xf numFmtId="0" fontId="12" fillId="0" borderId="3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26" fillId="12" borderId="29" xfId="0" applyFont="1" applyFill="1" applyBorder="1" applyAlignment="1">
      <alignment horizontal="center" wrapText="1"/>
    </xf>
    <xf numFmtId="0" fontId="10" fillId="0" borderId="30" xfId="0" applyFont="1" applyBorder="1" applyAlignment="1"/>
    <xf numFmtId="0" fontId="10" fillId="0" borderId="31" xfId="0" applyFont="1" applyBorder="1" applyAlignment="1"/>
    <xf numFmtId="0" fontId="10" fillId="21" borderId="32" xfId="1" applyFont="1" applyFill="1" applyBorder="1" applyAlignment="1">
      <alignment horizontal="right" vertical="center" wrapText="1"/>
    </xf>
    <xf numFmtId="0" fontId="10" fillId="21" borderId="34" xfId="1" applyFont="1" applyFill="1" applyBorder="1" applyAlignment="1">
      <alignment horizontal="right" vertical="center" wrapText="1"/>
    </xf>
    <xf numFmtId="0" fontId="10" fillId="21" borderId="33" xfId="1" applyFont="1" applyFill="1" applyBorder="1" applyAlignment="1">
      <alignment horizontal="left" vertical="center" wrapText="1"/>
    </xf>
    <xf numFmtId="0" fontId="10" fillId="21" borderId="34" xfId="1" applyFont="1" applyFill="1" applyBorder="1" applyAlignment="1">
      <alignment horizontal="left" vertical="center" wrapText="1"/>
    </xf>
    <xf numFmtId="0" fontId="24" fillId="21" borderId="18" xfId="1" applyFont="1" applyFill="1" applyBorder="1" applyAlignment="1">
      <alignment horizontal="center" vertical="center" wrapText="1"/>
    </xf>
    <xf numFmtId="0" fontId="24" fillId="21" borderId="19" xfId="1" applyFont="1" applyFill="1" applyBorder="1" applyAlignment="1">
      <alignment horizontal="center" vertical="center" wrapText="1"/>
    </xf>
    <xf numFmtId="0" fontId="24" fillId="21" borderId="20" xfId="1" applyFont="1" applyFill="1" applyBorder="1" applyAlignment="1">
      <alignment horizontal="center" vertical="center" wrapText="1"/>
    </xf>
    <xf numFmtId="0" fontId="24" fillId="21" borderId="29" xfId="1" applyFont="1" applyFill="1" applyBorder="1" applyAlignment="1">
      <alignment horizontal="center" vertical="center" wrapText="1"/>
    </xf>
    <xf numFmtId="0" fontId="24" fillId="21" borderId="30" xfId="1" applyFont="1" applyFill="1" applyBorder="1" applyAlignment="1">
      <alignment horizontal="center" vertical="center" wrapText="1"/>
    </xf>
    <xf numFmtId="0" fontId="24" fillId="21" borderId="31" xfId="1" applyFont="1" applyFill="1" applyBorder="1" applyAlignment="1">
      <alignment horizontal="center" vertical="center" wrapText="1"/>
    </xf>
    <xf numFmtId="49" fontId="25" fillId="21" borderId="18" xfId="1" applyNumberFormat="1" applyFont="1" applyFill="1" applyBorder="1" applyAlignment="1">
      <alignment horizontal="center" vertical="center" wrapText="1"/>
    </xf>
    <xf numFmtId="49" fontId="25" fillId="21" borderId="19" xfId="1" applyNumberFormat="1" applyFont="1" applyFill="1" applyBorder="1" applyAlignment="1">
      <alignment horizontal="center" vertical="center" wrapText="1"/>
    </xf>
    <xf numFmtId="49" fontId="25" fillId="21" borderId="20" xfId="1" applyNumberFormat="1" applyFont="1" applyFill="1" applyBorder="1" applyAlignment="1">
      <alignment horizontal="center" vertical="center" wrapText="1"/>
    </xf>
    <xf numFmtId="49" fontId="25" fillId="21" borderId="29" xfId="1" applyNumberFormat="1" applyFont="1" applyFill="1" applyBorder="1" applyAlignment="1">
      <alignment horizontal="center" vertical="center" wrapText="1"/>
    </xf>
    <xf numFmtId="49" fontId="25" fillId="21" borderId="30" xfId="1" applyNumberFormat="1" applyFont="1" applyFill="1" applyBorder="1" applyAlignment="1">
      <alignment horizontal="center" vertical="center" wrapText="1"/>
    </xf>
    <xf numFmtId="49" fontId="25" fillId="21" borderId="31" xfId="1" applyNumberFormat="1" applyFont="1" applyFill="1" applyBorder="1" applyAlignment="1">
      <alignment horizontal="center" vertical="center" wrapText="1"/>
    </xf>
    <xf numFmtId="0" fontId="10" fillId="19" borderId="32" xfId="0" applyFont="1" applyFill="1" applyBorder="1" applyAlignment="1">
      <alignment horizontal="center" vertical="center" wrapText="1"/>
    </xf>
    <xf numFmtId="0" fontId="10" fillId="19" borderId="33" xfId="0" applyFont="1" applyFill="1" applyBorder="1" applyAlignment="1">
      <alignment horizontal="center" vertical="center" wrapText="1"/>
    </xf>
    <xf numFmtId="0" fontId="10" fillId="19" borderId="34" xfId="0" applyFont="1" applyFill="1" applyBorder="1" applyAlignment="1">
      <alignment horizontal="center" vertical="center" wrapText="1"/>
    </xf>
    <xf numFmtId="0" fontId="26" fillId="9" borderId="23" xfId="0" applyFont="1" applyFill="1" applyBorder="1" applyAlignment="1">
      <alignment horizontal="right" vertical="center" wrapText="1"/>
    </xf>
    <xf numFmtId="0" fontId="26" fillId="9" borderId="0" xfId="0" applyFont="1" applyFill="1" applyBorder="1" applyAlignment="1">
      <alignment horizontal="right" vertical="center" wrapText="1"/>
    </xf>
    <xf numFmtId="0" fontId="26" fillId="7" borderId="0" xfId="0" applyFont="1" applyFill="1" applyBorder="1" applyAlignment="1">
      <alignment horizontal="left" vertical="center" wrapText="1"/>
    </xf>
    <xf numFmtId="4" fontId="26" fillId="10" borderId="0" xfId="0" applyNumberFormat="1" applyFont="1" applyFill="1" applyBorder="1" applyAlignment="1">
      <alignment horizontal="right" vertical="center" wrapText="1"/>
    </xf>
    <xf numFmtId="0" fontId="26" fillId="9" borderId="25" xfId="0" applyFont="1" applyFill="1" applyBorder="1" applyAlignment="1">
      <alignment horizontal="right" vertical="center" wrapText="1"/>
    </xf>
    <xf numFmtId="0" fontId="21" fillId="19" borderId="32" xfId="1" applyFont="1" applyFill="1" applyBorder="1" applyAlignment="1">
      <alignment horizontal="center" vertical="center" wrapText="1"/>
    </xf>
    <xf numFmtId="0" fontId="21" fillId="19" borderId="33" xfId="1" applyFont="1" applyFill="1" applyBorder="1" applyAlignment="1">
      <alignment horizontal="center" vertical="center" wrapText="1"/>
    </xf>
    <xf numFmtId="0" fontId="21" fillId="19" borderId="34" xfId="1" applyFont="1" applyFill="1" applyBorder="1" applyAlignment="1">
      <alignment horizontal="center" vertical="center" wrapText="1"/>
    </xf>
    <xf numFmtId="0" fontId="26" fillId="8" borderId="18" xfId="0" applyFont="1" applyFill="1" applyBorder="1" applyAlignment="1">
      <alignment horizontal="center" vertical="center" wrapText="1"/>
    </xf>
    <xf numFmtId="0" fontId="26" fillId="8" borderId="19" xfId="0" applyFont="1" applyFill="1" applyBorder="1" applyAlignment="1">
      <alignment horizontal="center" vertical="center" wrapText="1"/>
    </xf>
    <xf numFmtId="0" fontId="26" fillId="8" borderId="20" xfId="0" applyFont="1" applyFill="1" applyBorder="1" applyAlignment="1">
      <alignment horizontal="center" vertical="center" wrapText="1"/>
    </xf>
    <xf numFmtId="0" fontId="28" fillId="2" borderId="39" xfId="0" applyFont="1" applyFill="1" applyBorder="1" applyAlignment="1">
      <alignment horizontal="center" vertical="center" wrapText="1"/>
    </xf>
    <xf numFmtId="0" fontId="28" fillId="2" borderId="2" xfId="0" applyFont="1" applyFill="1" applyBorder="1" applyAlignment="1">
      <alignment horizontal="center" vertical="center" wrapText="1"/>
    </xf>
    <xf numFmtId="0" fontId="28" fillId="2" borderId="2" xfId="0" applyFont="1" applyFill="1" applyBorder="1" applyAlignment="1">
      <alignment horizontal="left" vertical="center" wrapText="1"/>
    </xf>
    <xf numFmtId="0" fontId="28" fillId="2" borderId="41" xfId="0" applyFont="1" applyFill="1" applyBorder="1" applyAlignment="1">
      <alignment horizontal="center" vertical="center" wrapText="1"/>
    </xf>
    <xf numFmtId="0" fontId="28" fillId="2" borderId="42" xfId="0" applyFont="1" applyFill="1" applyBorder="1" applyAlignment="1">
      <alignment horizontal="center" vertical="center" wrapText="1"/>
    </xf>
    <xf numFmtId="0" fontId="28" fillId="2" borderId="42" xfId="0" applyFont="1" applyFill="1" applyBorder="1" applyAlignment="1">
      <alignment horizontal="left" vertical="center" wrapText="1"/>
    </xf>
    <xf numFmtId="0" fontId="10" fillId="19" borderId="19" xfId="0" applyFont="1" applyFill="1" applyBorder="1" applyAlignment="1">
      <alignment horizontal="left" vertical="center" wrapText="1"/>
    </xf>
    <xf numFmtId="0" fontId="10" fillId="19" borderId="20" xfId="0" applyFont="1" applyFill="1" applyBorder="1" applyAlignment="1">
      <alignment horizontal="left" vertical="center" wrapText="1"/>
    </xf>
    <xf numFmtId="0" fontId="26" fillId="19" borderId="30" xfId="0" applyFont="1" applyFill="1" applyBorder="1" applyAlignment="1">
      <alignment horizontal="left" vertical="center" wrapText="1"/>
    </xf>
    <xf numFmtId="0" fontId="26" fillId="19" borderId="31" xfId="0" applyFont="1" applyFill="1" applyBorder="1" applyAlignment="1">
      <alignment horizontal="left" vertical="center" wrapText="1"/>
    </xf>
    <xf numFmtId="0" fontId="10" fillId="20" borderId="36" xfId="0" applyFont="1" applyFill="1" applyBorder="1" applyAlignment="1">
      <alignment horizontal="center" vertical="center" wrapText="1"/>
    </xf>
    <xf numFmtId="0" fontId="10" fillId="20" borderId="37" xfId="0" applyFont="1" applyFill="1" applyBorder="1" applyAlignment="1">
      <alignment horizontal="center" vertical="center" wrapText="1"/>
    </xf>
    <xf numFmtId="0" fontId="10" fillId="20" borderId="37" xfId="0" applyFont="1" applyFill="1" applyBorder="1" applyAlignment="1">
      <alignment horizontal="left" vertical="center" wrapText="1"/>
    </xf>
    <xf numFmtId="0" fontId="3" fillId="16" borderId="30" xfId="0" applyFont="1" applyFill="1" applyBorder="1" applyAlignment="1">
      <alignment horizontal="left" vertical="center" wrapText="1"/>
    </xf>
    <xf numFmtId="0" fontId="3" fillId="16" borderId="18" xfId="0" applyFont="1" applyFill="1" applyBorder="1" applyAlignment="1">
      <alignment horizontal="center" vertical="center" wrapText="1"/>
    </xf>
    <xf numFmtId="0" fontId="3" fillId="16" borderId="19" xfId="0" applyFont="1" applyFill="1" applyBorder="1" applyAlignment="1">
      <alignment horizontal="center" vertical="center" wrapText="1"/>
    </xf>
    <xf numFmtId="0" fontId="3" fillId="16" borderId="20" xfId="0" applyFont="1" applyFill="1" applyBorder="1" applyAlignment="1">
      <alignment horizontal="center" vertical="center" wrapText="1"/>
    </xf>
    <xf numFmtId="0" fontId="3" fillId="16" borderId="23" xfId="0" applyFont="1" applyFill="1" applyBorder="1" applyAlignment="1">
      <alignment horizontal="left" vertical="center" wrapText="1"/>
    </xf>
    <xf numFmtId="0" fontId="3" fillId="16" borderId="0" xfId="0" applyFont="1" applyFill="1" applyBorder="1" applyAlignment="1">
      <alignment horizontal="left" vertical="center" wrapText="1"/>
    </xf>
    <xf numFmtId="0" fontId="3" fillId="16" borderId="0" xfId="0" applyFont="1" applyFill="1" applyBorder="1" applyAlignment="1">
      <alignment horizontal="right" vertical="center" wrapText="1"/>
    </xf>
    <xf numFmtId="4" fontId="3" fillId="16" borderId="0" xfId="0" applyNumberFormat="1" applyFont="1" applyFill="1" applyBorder="1" applyAlignment="1">
      <alignment horizontal="right" vertical="center" wrapText="1"/>
    </xf>
    <xf numFmtId="0" fontId="3" fillId="16" borderId="25" xfId="0" applyFont="1" applyFill="1" applyBorder="1" applyAlignment="1">
      <alignment horizontal="right" vertical="center" wrapText="1"/>
    </xf>
    <xf numFmtId="0" fontId="26" fillId="16" borderId="32" xfId="0" applyFont="1" applyFill="1" applyBorder="1" applyAlignment="1">
      <alignment horizontal="center" wrapText="1"/>
    </xf>
    <xf numFmtId="0" fontId="10" fillId="0" borderId="33" xfId="0" applyFont="1" applyBorder="1" applyAlignment="1"/>
    <xf numFmtId="0" fontId="10" fillId="0" borderId="34" xfId="0" applyFont="1" applyBorder="1" applyAlignment="1"/>
    <xf numFmtId="0" fontId="26" fillId="16" borderId="29" xfId="0" applyFont="1" applyFill="1" applyBorder="1" applyAlignment="1">
      <alignment horizontal="center" wrapText="1"/>
    </xf>
    <xf numFmtId="0" fontId="37" fillId="0" borderId="23" xfId="0" applyFont="1" applyBorder="1" applyAlignment="1">
      <alignment horizontal="justify" vertical="center"/>
    </xf>
    <xf numFmtId="0" fontId="37" fillId="0" borderId="0" xfId="0" applyFont="1" applyAlignment="1">
      <alignment horizontal="justify" vertical="center"/>
    </xf>
    <xf numFmtId="0" fontId="19" fillId="0" borderId="0" xfId="0" applyFont="1" applyAlignment="1">
      <alignment horizontal="left" vertical="center"/>
    </xf>
    <xf numFmtId="0" fontId="19" fillId="0" borderId="25" xfId="0" applyFont="1" applyBorder="1" applyAlignment="1">
      <alignment horizontal="left" vertical="center"/>
    </xf>
    <xf numFmtId="10" fontId="19" fillId="0" borderId="0" xfId="0" applyNumberFormat="1" applyFont="1" applyAlignment="1">
      <alignment horizontal="left" vertical="center"/>
    </xf>
    <xf numFmtId="10" fontId="19" fillId="0" borderId="25" xfId="0" applyNumberFormat="1" applyFont="1" applyBorder="1" applyAlignment="1">
      <alignment horizontal="left" vertical="center"/>
    </xf>
    <xf numFmtId="10" fontId="19" fillId="0" borderId="0" xfId="2" applyNumberFormat="1" applyFont="1" applyBorder="1" applyAlignment="1">
      <alignment horizontal="left" vertical="center"/>
    </xf>
    <xf numFmtId="10" fontId="19" fillId="0" borderId="25" xfId="2" applyNumberFormat="1" applyFont="1" applyBorder="1" applyAlignment="1">
      <alignment horizontal="left" vertical="center"/>
    </xf>
    <xf numFmtId="0" fontId="3" fillId="16" borderId="31" xfId="0" applyFont="1" applyFill="1" applyBorder="1" applyAlignment="1">
      <alignment horizontal="left" vertical="center" wrapText="1"/>
    </xf>
    <xf numFmtId="0" fontId="37" fillId="0" borderId="23" xfId="0" applyFont="1" applyBorder="1" applyAlignment="1">
      <alignment horizontal="left" vertical="center" wrapText="1"/>
    </xf>
    <xf numFmtId="0" fontId="37" fillId="0" borderId="0" xfId="0" applyFont="1" applyAlignment="1">
      <alignment horizontal="left" vertical="center" wrapText="1"/>
    </xf>
    <xf numFmtId="0" fontId="19" fillId="19" borderId="0" xfId="0" applyFont="1" applyFill="1" applyAlignment="1">
      <alignment horizontal="left" vertical="center"/>
    </xf>
    <xf numFmtId="0" fontId="19" fillId="19" borderId="25" xfId="0" applyFont="1" applyFill="1" applyBorder="1" applyAlignment="1">
      <alignment horizontal="left" vertical="center"/>
    </xf>
    <xf numFmtId="0" fontId="19" fillId="21" borderId="32" xfId="1" applyFill="1" applyBorder="1" applyAlignment="1">
      <alignment horizontal="left" vertical="center" wrapText="1"/>
    </xf>
    <xf numFmtId="0" fontId="19" fillId="21" borderId="33" xfId="1" applyFill="1" applyBorder="1" applyAlignment="1">
      <alignment horizontal="left" vertical="center" wrapText="1"/>
    </xf>
    <xf numFmtId="0" fontId="19" fillId="21" borderId="34" xfId="1" applyFill="1" applyBorder="1" applyAlignment="1">
      <alignment horizontal="left" vertical="center" wrapText="1"/>
    </xf>
    <xf numFmtId="0" fontId="30" fillId="21" borderId="18" xfId="1" applyFont="1" applyFill="1" applyBorder="1" applyAlignment="1">
      <alignment horizontal="center" vertical="center" wrapText="1"/>
    </xf>
    <xf numFmtId="0" fontId="30" fillId="21" borderId="20" xfId="1" applyFont="1" applyFill="1" applyBorder="1" applyAlignment="1">
      <alignment horizontal="center" vertical="center" wrapText="1"/>
    </xf>
    <xf numFmtId="0" fontId="30" fillId="21" borderId="29" xfId="1" applyFont="1" applyFill="1" applyBorder="1" applyAlignment="1">
      <alignment horizontal="center" vertical="center" wrapText="1"/>
    </xf>
    <xf numFmtId="0" fontId="30" fillId="21" borderId="31" xfId="1" applyFont="1" applyFill="1" applyBorder="1" applyAlignment="1">
      <alignment horizontal="center" vertical="center" wrapText="1"/>
    </xf>
    <xf numFmtId="49" fontId="29" fillId="21" borderId="23" xfId="1" applyNumberFormat="1" applyFont="1" applyFill="1" applyBorder="1" applyAlignment="1">
      <alignment horizontal="center" vertical="center" wrapText="1"/>
    </xf>
    <xf numFmtId="0" fontId="29" fillId="21" borderId="25" xfId="1" applyFont="1" applyFill="1" applyBorder="1" applyAlignment="1">
      <alignment horizontal="center" vertical="center" wrapText="1"/>
    </xf>
    <xf numFmtId="0" fontId="29" fillId="21" borderId="29" xfId="1" applyFont="1" applyFill="1" applyBorder="1" applyAlignment="1">
      <alignment horizontal="center" vertical="center" wrapText="1"/>
    </xf>
    <xf numFmtId="0" fontId="29" fillId="21" borderId="31" xfId="1" applyFont="1" applyFill="1" applyBorder="1" applyAlignment="1">
      <alignment horizontal="center" vertical="center" wrapText="1"/>
    </xf>
    <xf numFmtId="0" fontId="1" fillId="21" borderId="32" xfId="0" applyFont="1" applyFill="1" applyBorder="1" applyAlignment="1">
      <alignment horizontal="center" vertical="center" wrapText="1"/>
    </xf>
    <xf numFmtId="0" fontId="0" fillId="21" borderId="33" xfId="0" applyFill="1" applyBorder="1" applyAlignment="1">
      <alignment vertical="center"/>
    </xf>
    <xf numFmtId="0" fontId="0" fillId="21" borderId="34" xfId="0" applyFill="1" applyBorder="1" applyAlignment="1">
      <alignment vertical="center"/>
    </xf>
    <xf numFmtId="0" fontId="1" fillId="16" borderId="19" xfId="0" applyFont="1" applyFill="1" applyBorder="1" applyAlignment="1">
      <alignment horizontal="left" vertical="center" wrapText="1"/>
    </xf>
    <xf numFmtId="0" fontId="1" fillId="16" borderId="20" xfId="0" applyFont="1" applyFill="1" applyBorder="1" applyAlignment="1">
      <alignment horizontal="left" vertical="center" wrapText="1"/>
    </xf>
    <xf numFmtId="0" fontId="37" fillId="19" borderId="23" xfId="0" applyFont="1" applyFill="1" applyBorder="1" applyAlignment="1">
      <alignment horizontal="justify" vertical="center"/>
    </xf>
    <xf numFmtId="0" fontId="37" fillId="19" borderId="0" xfId="0" applyFont="1" applyFill="1" applyAlignment="1">
      <alignment horizontal="justify" vertical="center"/>
    </xf>
    <xf numFmtId="0" fontId="19" fillId="19" borderId="0" xfId="0" applyFont="1" applyFill="1" applyAlignment="1">
      <alignment horizontal="justify" vertical="center" wrapText="1"/>
    </xf>
    <xf numFmtId="0" fontId="19" fillId="19" borderId="25" xfId="0" applyFont="1" applyFill="1" applyBorder="1" applyAlignment="1">
      <alignment horizontal="justify" vertical="center" wrapText="1"/>
    </xf>
    <xf numFmtId="0" fontId="19" fillId="19" borderId="23" xfId="0" applyFont="1" applyFill="1" applyBorder="1" applyAlignment="1">
      <alignment horizontal="left" vertical="center"/>
    </xf>
    <xf numFmtId="0" fontId="19" fillId="19" borderId="23" xfId="0" applyFont="1" applyFill="1" applyBorder="1" applyAlignment="1">
      <alignment horizontal="justify" vertical="center" wrapText="1"/>
    </xf>
    <xf numFmtId="0" fontId="3" fillId="16" borderId="30" xfId="0" applyFont="1" applyFill="1" applyBorder="1" applyAlignment="1">
      <alignment horizontal="center" vertical="center" wrapText="1"/>
    </xf>
    <xf numFmtId="0" fontId="3" fillId="16" borderId="31" xfId="0" applyFont="1" applyFill="1" applyBorder="1" applyAlignment="1">
      <alignment horizontal="center" vertical="center" wrapText="1"/>
    </xf>
    <xf numFmtId="0" fontId="3" fillId="16" borderId="32" xfId="0" applyFont="1" applyFill="1" applyBorder="1" applyAlignment="1">
      <alignment horizontal="center" wrapText="1"/>
    </xf>
    <xf numFmtId="0" fontId="3" fillId="16" borderId="33" xfId="0" applyFont="1" applyFill="1" applyBorder="1" applyAlignment="1">
      <alignment horizontal="center" wrapText="1"/>
    </xf>
    <xf numFmtId="0" fontId="3" fillId="16" borderId="34" xfId="0" applyFont="1" applyFill="1" applyBorder="1" applyAlignment="1">
      <alignment horizontal="center" wrapText="1"/>
    </xf>
    <xf numFmtId="0" fontId="1" fillId="16" borderId="19" xfId="0" applyFont="1" applyFill="1" applyBorder="1" applyAlignment="1">
      <alignment horizontal="center" vertical="center" wrapText="1"/>
    </xf>
    <xf numFmtId="0" fontId="1" fillId="16" borderId="20" xfId="0" applyFont="1" applyFill="1" applyBorder="1" applyAlignment="1">
      <alignment horizontal="center" vertical="center" wrapText="1"/>
    </xf>
    <xf numFmtId="0" fontId="3" fillId="16" borderId="23" xfId="0" applyFont="1" applyFill="1" applyBorder="1" applyAlignment="1">
      <alignment horizontal="center" vertical="center" wrapText="1"/>
    </xf>
    <xf numFmtId="0" fontId="3" fillId="16" borderId="0" xfId="0" applyFont="1" applyFill="1" applyBorder="1" applyAlignment="1">
      <alignment horizontal="center" vertical="center" wrapText="1"/>
    </xf>
    <xf numFmtId="4" fontId="3" fillId="16" borderId="0" xfId="0" applyNumberFormat="1" applyFont="1" applyFill="1" applyBorder="1" applyAlignment="1">
      <alignment horizontal="center" vertical="center" wrapText="1"/>
    </xf>
    <xf numFmtId="0" fontId="3" fillId="16" borderId="25" xfId="0" applyFont="1" applyFill="1" applyBorder="1" applyAlignment="1">
      <alignment horizontal="center" vertical="center" wrapText="1"/>
    </xf>
    <xf numFmtId="0" fontId="3" fillId="16" borderId="29" xfId="0" applyFont="1" applyFill="1" applyBorder="1" applyAlignment="1">
      <alignment horizontal="center" wrapText="1"/>
    </xf>
    <xf numFmtId="0" fontId="3" fillId="16" borderId="30" xfId="0" applyFont="1" applyFill="1" applyBorder="1" applyAlignment="1">
      <alignment horizontal="center" wrapText="1"/>
    </xf>
    <xf numFmtId="0" fontId="3" fillId="16" borderId="31" xfId="0" applyFont="1" applyFill="1" applyBorder="1" applyAlignment="1">
      <alignment horizontal="center" wrapText="1"/>
    </xf>
    <xf numFmtId="0" fontId="5" fillId="5" borderId="2" xfId="0" applyFont="1" applyFill="1" applyBorder="1" applyAlignment="1">
      <alignment horizontal="left" vertical="center" wrapText="1"/>
    </xf>
    <xf numFmtId="0" fontId="5" fillId="16" borderId="0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left" vertical="center" wrapText="1"/>
    </xf>
    <xf numFmtId="0" fontId="2" fillId="13" borderId="2" xfId="0" applyFont="1" applyFill="1" applyBorder="1" applyAlignment="1">
      <alignment horizontal="left" vertical="center" wrapText="1"/>
    </xf>
    <xf numFmtId="0" fontId="1" fillId="16" borderId="2" xfId="0" applyFont="1" applyFill="1" applyBorder="1" applyAlignment="1">
      <alignment horizontal="left" vertical="center" wrapText="1"/>
    </xf>
    <xf numFmtId="0" fontId="4" fillId="14" borderId="2" xfId="0" applyFont="1" applyFill="1" applyBorder="1" applyAlignment="1">
      <alignment horizontal="left" vertical="center" wrapText="1"/>
    </xf>
    <xf numFmtId="0" fontId="3" fillId="16" borderId="23" xfId="0" applyFont="1" applyFill="1" applyBorder="1" applyAlignment="1">
      <alignment horizontal="right" vertical="center" wrapText="1"/>
    </xf>
    <xf numFmtId="0" fontId="1" fillId="16" borderId="2" xfId="0" applyFont="1" applyFill="1" applyBorder="1" applyAlignment="1">
      <alignment horizontal="center" vertical="center" wrapText="1"/>
    </xf>
    <xf numFmtId="165" fontId="5" fillId="6" borderId="2" xfId="0" applyNumberFormat="1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165" fontId="5" fillId="5" borderId="2" xfId="0" applyNumberFormat="1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1" fillId="16" borderId="40" xfId="0" applyFont="1" applyFill="1" applyBorder="1" applyAlignment="1">
      <alignment horizontal="center" vertical="center" wrapText="1"/>
    </xf>
    <xf numFmtId="0" fontId="1" fillId="16" borderId="2" xfId="0" applyFont="1" applyFill="1" applyBorder="1" applyAlignment="1">
      <alignment horizontal="right" vertical="center" wrapText="1"/>
    </xf>
    <xf numFmtId="0" fontId="1" fillId="16" borderId="39" xfId="0" applyFont="1" applyFill="1" applyBorder="1" applyAlignment="1">
      <alignment horizontal="center" vertical="center" wrapText="1"/>
    </xf>
    <xf numFmtId="0" fontId="4" fillId="15" borderId="2" xfId="0" applyFont="1" applyFill="1" applyBorder="1" applyAlignment="1">
      <alignment horizontal="left" vertical="center" wrapText="1"/>
    </xf>
    <xf numFmtId="0" fontId="2" fillId="13" borderId="47" xfId="0" applyFont="1" applyFill="1" applyBorder="1" applyAlignment="1">
      <alignment horizontal="left" vertical="center" wrapText="1"/>
    </xf>
    <xf numFmtId="0" fontId="1" fillId="16" borderId="37" xfId="0" applyFont="1" applyFill="1" applyBorder="1" applyAlignment="1">
      <alignment horizontal="left" vertical="center" wrapText="1"/>
    </xf>
    <xf numFmtId="0" fontId="3" fillId="16" borderId="23" xfId="0" applyFont="1" applyFill="1" applyBorder="1" applyAlignment="1">
      <alignment horizontal="center" vertical="top" wrapText="1"/>
    </xf>
    <xf numFmtId="0" fontId="3" fillId="16" borderId="0" xfId="0" applyFont="1" applyFill="1" applyBorder="1" applyAlignment="1">
      <alignment horizontal="center" vertical="top" wrapText="1"/>
    </xf>
    <xf numFmtId="0" fontId="3" fillId="16" borderId="25" xfId="0" applyFont="1" applyFill="1" applyBorder="1" applyAlignment="1">
      <alignment horizontal="center" vertical="top" wrapText="1"/>
    </xf>
    <xf numFmtId="0" fontId="3" fillId="16" borderId="29" xfId="0" applyFont="1" applyFill="1" applyBorder="1" applyAlignment="1">
      <alignment horizontal="left" vertical="center" wrapText="1"/>
    </xf>
    <xf numFmtId="0" fontId="3" fillId="16" borderId="18" xfId="0" applyFont="1" applyFill="1" applyBorder="1" applyAlignment="1">
      <alignment horizontal="left" vertical="center" wrapText="1"/>
    </xf>
    <xf numFmtId="0" fontId="3" fillId="16" borderId="19" xfId="0" applyFont="1" applyFill="1" applyBorder="1" applyAlignment="1">
      <alignment horizontal="left" vertical="center" wrapText="1"/>
    </xf>
    <xf numFmtId="0" fontId="1" fillId="16" borderId="19" xfId="0" applyFont="1" applyFill="1" applyBorder="1" applyAlignment="1">
      <alignment horizontal="left" wrapText="1"/>
    </xf>
    <xf numFmtId="0" fontId="1" fillId="16" borderId="19" xfId="0" applyFont="1" applyFill="1" applyBorder="1" applyAlignment="1">
      <alignment horizontal="center" wrapText="1"/>
    </xf>
    <xf numFmtId="0" fontId="1" fillId="16" borderId="20" xfId="0" applyFont="1" applyFill="1" applyBorder="1" applyAlignment="1">
      <alignment horizontal="center" wrapText="1"/>
    </xf>
    <xf numFmtId="0" fontId="19" fillId="0" borderId="7" xfId="0" applyFont="1" applyBorder="1" applyAlignment="1">
      <alignment vertical="center" wrapText="1"/>
    </xf>
    <xf numFmtId="0" fontId="19" fillId="0" borderId="11" xfId="0" applyFont="1" applyBorder="1" applyAlignment="1">
      <alignment vertical="center" wrapText="1"/>
    </xf>
    <xf numFmtId="0" fontId="19" fillId="0" borderId="4" xfId="0" applyFont="1" applyBorder="1" applyAlignment="1">
      <alignment vertical="center" wrapText="1"/>
    </xf>
    <xf numFmtId="0" fontId="19" fillId="0" borderId="15" xfId="0" applyFont="1" applyBorder="1" applyAlignment="1">
      <alignment vertical="center" wrapText="1"/>
    </xf>
    <xf numFmtId="0" fontId="26" fillId="0" borderId="28" xfId="0" applyFont="1" applyBorder="1" applyAlignment="1">
      <alignment vertical="center" wrapText="1"/>
    </xf>
    <xf numFmtId="0" fontId="26" fillId="0" borderId="6" xfId="0" applyFont="1" applyBorder="1" applyAlignment="1">
      <alignment vertical="center" wrapText="1"/>
    </xf>
    <xf numFmtId="0" fontId="26" fillId="0" borderId="24" xfId="0" applyFont="1" applyBorder="1" applyAlignment="1">
      <alignment vertical="center" wrapText="1"/>
    </xf>
    <xf numFmtId="0" fontId="19" fillId="17" borderId="9" xfId="0" applyFont="1" applyFill="1" applyBorder="1" applyAlignment="1">
      <alignment vertical="center" wrapText="1"/>
    </xf>
    <xf numFmtId="0" fontId="19" fillId="17" borderId="12" xfId="0" applyFont="1" applyFill="1" applyBorder="1" applyAlignment="1">
      <alignment vertical="center" wrapText="1"/>
    </xf>
    <xf numFmtId="0" fontId="28" fillId="17" borderId="9" xfId="0" applyFont="1" applyFill="1" applyBorder="1" applyAlignment="1">
      <alignment horizontal="center" vertical="center" wrapText="1"/>
    </xf>
    <xf numFmtId="0" fontId="28" fillId="17" borderId="12" xfId="0" applyFont="1" applyFill="1" applyBorder="1" applyAlignment="1">
      <alignment horizontal="center" vertical="center" wrapText="1"/>
    </xf>
    <xf numFmtId="0" fontId="19" fillId="17" borderId="9" xfId="0" applyFont="1" applyFill="1" applyBorder="1" applyAlignment="1">
      <alignment vertical="top" wrapText="1"/>
    </xf>
    <xf numFmtId="0" fontId="19" fillId="17" borderId="12" xfId="0" applyFont="1" applyFill="1" applyBorder="1" applyAlignment="1">
      <alignment vertical="top" wrapText="1"/>
    </xf>
    <xf numFmtId="0" fontId="28" fillId="17" borderId="0" xfId="0" applyFont="1" applyFill="1" applyBorder="1" applyAlignment="1">
      <alignment horizontal="center" vertical="center" wrapText="1"/>
    </xf>
    <xf numFmtId="0" fontId="28" fillId="17" borderId="25" xfId="0" applyFont="1" applyFill="1" applyBorder="1" applyAlignment="1">
      <alignment horizontal="center" vertical="center" wrapText="1"/>
    </xf>
    <xf numFmtId="0" fontId="28" fillId="17" borderId="7" xfId="0" applyFont="1" applyFill="1" applyBorder="1" applyAlignment="1">
      <alignment horizontal="center" vertical="center" wrapText="1"/>
    </xf>
    <xf numFmtId="0" fontId="28" fillId="17" borderId="8" xfId="0" applyFont="1" applyFill="1" applyBorder="1" applyAlignment="1">
      <alignment horizontal="center" vertical="center" wrapText="1"/>
    </xf>
    <xf numFmtId="0" fontId="28" fillId="17" borderId="22" xfId="0" applyFont="1" applyFill="1" applyBorder="1" applyAlignment="1">
      <alignment horizontal="center" vertical="center" wrapText="1"/>
    </xf>
    <xf numFmtId="0" fontId="19" fillId="0" borderId="32" xfId="0" applyFont="1" applyBorder="1" applyAlignment="1">
      <alignment horizontal="left" vertical="center" wrapText="1"/>
    </xf>
    <xf numFmtId="0" fontId="19" fillId="0" borderId="33" xfId="0" applyFont="1" applyBorder="1" applyAlignment="1">
      <alignment horizontal="left" vertical="center" wrapText="1"/>
    </xf>
    <xf numFmtId="0" fontId="19" fillId="0" borderId="34" xfId="0" applyFont="1" applyBorder="1" applyAlignment="1">
      <alignment horizontal="left" vertical="center" wrapText="1"/>
    </xf>
    <xf numFmtId="0" fontId="19" fillId="0" borderId="23" xfId="0" applyFont="1" applyBorder="1" applyAlignment="1">
      <alignment vertical="center" wrapText="1"/>
    </xf>
    <xf numFmtId="0" fontId="19" fillId="0" borderId="0" xfId="0" applyFont="1" applyBorder="1" applyAlignment="1">
      <alignment vertical="center" wrapText="1"/>
    </xf>
    <xf numFmtId="0" fontId="19" fillId="0" borderId="25" xfId="0" applyFont="1" applyBorder="1" applyAlignment="1">
      <alignment vertical="center" wrapText="1"/>
    </xf>
    <xf numFmtId="0" fontId="19" fillId="0" borderId="23" xfId="0" applyFont="1" applyBorder="1" applyAlignment="1">
      <alignment vertical="top" wrapText="1"/>
    </xf>
    <xf numFmtId="0" fontId="19" fillId="0" borderId="0" xfId="0" applyFont="1" applyBorder="1" applyAlignment="1">
      <alignment vertical="top" wrapText="1"/>
    </xf>
    <xf numFmtId="0" fontId="19" fillId="0" borderId="25" xfId="0" applyFont="1" applyBorder="1" applyAlignment="1">
      <alignment vertical="top" wrapText="1"/>
    </xf>
    <xf numFmtId="0" fontId="19" fillId="0" borderId="5" xfId="0" applyFont="1" applyBorder="1" applyAlignment="1">
      <alignment vertical="center" wrapText="1"/>
    </xf>
    <xf numFmtId="0" fontId="19" fillId="0" borderId="14" xfId="0" applyFont="1" applyBorder="1" applyAlignment="1">
      <alignment vertical="center" wrapText="1"/>
    </xf>
    <xf numFmtId="0" fontId="26" fillId="0" borderId="19" xfId="0" applyFont="1" applyBorder="1" applyAlignment="1">
      <alignment horizontal="left" vertical="center" wrapText="1" indent="1"/>
    </xf>
    <xf numFmtId="0" fontId="26" fillId="0" borderId="20" xfId="0" applyFont="1" applyBorder="1" applyAlignment="1">
      <alignment horizontal="left" vertical="center" wrapText="1" indent="1"/>
    </xf>
    <xf numFmtId="0" fontId="26" fillId="0" borderId="33" xfId="0" applyFont="1" applyBorder="1" applyAlignment="1">
      <alignment horizontal="left" vertical="center" wrapText="1" indent="1"/>
    </xf>
    <xf numFmtId="0" fontId="26" fillId="0" borderId="34" xfId="0" applyFont="1" applyBorder="1" applyAlignment="1">
      <alignment horizontal="left" vertical="center" wrapText="1" indent="1"/>
    </xf>
    <xf numFmtId="0" fontId="19" fillId="0" borderId="33" xfId="0" applyFont="1" applyBorder="1" applyAlignment="1">
      <alignment vertical="top" wrapText="1"/>
    </xf>
    <xf numFmtId="0" fontId="19" fillId="0" borderId="34" xfId="0" applyFont="1" applyBorder="1" applyAlignment="1">
      <alignment vertical="top" wrapText="1"/>
    </xf>
    <xf numFmtId="0" fontId="26" fillId="0" borderId="23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0" fontId="5" fillId="0" borderId="29" xfId="0" applyFont="1" applyBorder="1" applyAlignment="1">
      <alignment vertical="top" wrapText="1"/>
    </xf>
    <xf numFmtId="0" fontId="5" fillId="0" borderId="30" xfId="0" applyFont="1" applyBorder="1" applyAlignment="1">
      <alignment vertical="top" wrapText="1"/>
    </xf>
    <xf numFmtId="0" fontId="10" fillId="0" borderId="28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center" wrapText="1"/>
    </xf>
    <xf numFmtId="0" fontId="26" fillId="0" borderId="19" xfId="0" applyFont="1" applyBorder="1" applyAlignment="1">
      <alignment horizont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 wrapText="1"/>
    </xf>
    <xf numFmtId="0" fontId="18" fillId="0" borderId="29" xfId="0" applyFont="1" applyBorder="1" applyAlignment="1">
      <alignment vertical="center" wrapText="1"/>
    </xf>
    <xf numFmtId="0" fontId="18" fillId="0" borderId="30" xfId="0" applyFont="1" applyBorder="1" applyAlignment="1">
      <alignment vertical="center" wrapText="1"/>
    </xf>
    <xf numFmtId="0" fontId="18" fillId="0" borderId="31" xfId="0" applyFont="1" applyBorder="1" applyAlignment="1">
      <alignment vertical="center" wrapText="1"/>
    </xf>
    <xf numFmtId="10" fontId="14" fillId="0" borderId="13" xfId="0" applyNumberFormat="1" applyFont="1" applyBorder="1" applyAlignment="1">
      <alignment vertical="center" wrapText="1"/>
    </xf>
    <xf numFmtId="0" fontId="14" fillId="0" borderId="28" xfId="0" applyFont="1" applyBorder="1" applyAlignment="1">
      <alignment vertical="center" wrapText="1"/>
    </xf>
    <xf numFmtId="0" fontId="14" fillId="0" borderId="6" xfId="0" applyFont="1" applyBorder="1" applyAlignment="1">
      <alignment vertical="center" wrapText="1"/>
    </xf>
    <xf numFmtId="0" fontId="14" fillId="0" borderId="24" xfId="0" applyFont="1" applyBorder="1" applyAlignment="1">
      <alignment vertical="center" wrapText="1"/>
    </xf>
    <xf numFmtId="0" fontId="16" fillId="0" borderId="23" xfId="0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16" fillId="0" borderId="25" xfId="0" applyFont="1" applyBorder="1" applyAlignment="1">
      <alignment vertical="center" wrapText="1"/>
    </xf>
    <xf numFmtId="0" fontId="17" fillId="0" borderId="23" xfId="0" applyFont="1" applyBorder="1" applyAlignment="1">
      <alignment vertical="center" wrapText="1"/>
    </xf>
    <xf numFmtId="0" fontId="17" fillId="0" borderId="0" xfId="0" applyFont="1" applyBorder="1" applyAlignment="1">
      <alignment vertical="center" wrapText="1"/>
    </xf>
    <xf numFmtId="0" fontId="17" fillId="0" borderId="25" xfId="0" applyFont="1" applyBorder="1" applyAlignment="1">
      <alignment vertical="center" wrapText="1"/>
    </xf>
    <xf numFmtId="0" fontId="0" fillId="0" borderId="23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25" xfId="0" applyBorder="1" applyAlignment="1">
      <alignment vertical="top" wrapText="1"/>
    </xf>
    <xf numFmtId="0" fontId="9" fillId="0" borderId="23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25" xfId="0" applyFont="1" applyBorder="1" applyAlignment="1">
      <alignment vertical="center" wrapText="1"/>
    </xf>
    <xf numFmtId="0" fontId="8" fillId="17" borderId="9" xfId="0" applyFont="1" applyFill="1" applyBorder="1" applyAlignment="1">
      <alignment horizontal="center" vertical="center" wrapText="1"/>
    </xf>
    <xf numFmtId="0" fontId="8" fillId="17" borderId="0" xfId="0" applyFont="1" applyFill="1" applyBorder="1" applyAlignment="1">
      <alignment horizontal="center" vertical="center" wrapText="1"/>
    </xf>
    <xf numFmtId="0" fontId="8" fillId="17" borderId="25" xfId="0" applyFont="1" applyFill="1" applyBorder="1" applyAlignment="1">
      <alignment horizontal="center" vertical="center" wrapText="1"/>
    </xf>
    <xf numFmtId="0" fontId="8" fillId="17" borderId="7" xfId="0" applyFont="1" applyFill="1" applyBorder="1" applyAlignment="1">
      <alignment horizontal="center" vertical="center" wrapText="1"/>
    </xf>
    <xf numFmtId="0" fontId="8" fillId="17" borderId="8" xfId="0" applyFont="1" applyFill="1" applyBorder="1" applyAlignment="1">
      <alignment horizontal="center" vertical="center" wrapText="1"/>
    </xf>
    <xf numFmtId="0" fontId="8" fillId="17" borderId="22" xfId="0" applyFont="1" applyFill="1" applyBorder="1" applyAlignment="1">
      <alignment horizontal="center" vertical="center" wrapText="1"/>
    </xf>
    <xf numFmtId="0" fontId="8" fillId="17" borderId="16" xfId="0" applyFont="1" applyFill="1" applyBorder="1" applyAlignment="1">
      <alignment horizontal="center" vertical="center" wrapText="1"/>
    </xf>
    <xf numFmtId="0" fontId="8" fillId="17" borderId="10" xfId="0" applyFont="1" applyFill="1" applyBorder="1" applyAlignment="1">
      <alignment horizontal="center" vertical="center" wrapText="1"/>
    </xf>
    <xf numFmtId="10" fontId="13" fillId="18" borderId="13" xfId="0" applyNumberFormat="1" applyFont="1" applyFill="1" applyBorder="1" applyAlignment="1">
      <alignment horizontal="left" vertical="center" wrapText="1" indent="1"/>
    </xf>
    <xf numFmtId="0" fontId="5" fillId="16" borderId="23" xfId="0" applyFont="1" applyFill="1" applyBorder="1" applyAlignment="1">
      <alignment horizontal="center" wrapText="1"/>
    </xf>
    <xf numFmtId="0" fontId="0" fillId="0" borderId="0" xfId="0" applyAlignment="1"/>
    <xf numFmtId="0" fontId="0" fillId="0" borderId="25" xfId="0" applyBorder="1" applyAlignment="1"/>
    <xf numFmtId="0" fontId="5" fillId="16" borderId="32" xfId="0" applyFont="1" applyFill="1" applyBorder="1" applyAlignment="1">
      <alignment horizontal="center" wrapText="1"/>
    </xf>
    <xf numFmtId="0" fontId="0" fillId="0" borderId="33" xfId="0" applyBorder="1" applyAlignment="1"/>
    <xf numFmtId="0" fontId="0" fillId="0" borderId="34" xfId="0" applyBorder="1" applyAlignment="1"/>
    <xf numFmtId="0" fontId="31" fillId="22" borderId="64" xfId="0" applyFont="1" applyFill="1" applyBorder="1" applyAlignment="1">
      <alignment horizontal="center" vertical="center" wrapText="1"/>
    </xf>
    <xf numFmtId="0" fontId="31" fillId="22" borderId="65" xfId="0" applyFont="1" applyFill="1" applyBorder="1" applyAlignment="1">
      <alignment horizontal="center" vertical="center" wrapText="1"/>
    </xf>
    <xf numFmtId="0" fontId="31" fillId="22" borderId="66" xfId="0" applyFont="1" applyFill="1" applyBorder="1" applyAlignment="1">
      <alignment horizontal="center" vertical="center" wrapText="1"/>
    </xf>
    <xf numFmtId="0" fontId="31" fillId="22" borderId="71" xfId="0" applyFont="1" applyFill="1" applyBorder="1" applyAlignment="1">
      <alignment horizontal="center" vertical="center" wrapText="1"/>
    </xf>
    <xf numFmtId="0" fontId="31" fillId="22" borderId="72" xfId="0" applyFont="1" applyFill="1" applyBorder="1" applyAlignment="1">
      <alignment horizontal="center" vertical="center" wrapText="1"/>
    </xf>
    <xf numFmtId="0" fontId="5" fillId="16" borderId="23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25" xfId="0" applyBorder="1" applyAlignment="1">
      <alignment vertical="center"/>
    </xf>
    <xf numFmtId="0" fontId="1" fillId="16" borderId="32" xfId="0" applyFont="1" applyFill="1" applyBorder="1" applyAlignment="1">
      <alignment horizontal="center" vertical="center" wrapText="1"/>
    </xf>
    <xf numFmtId="0" fontId="0" fillId="0" borderId="33" xfId="0" applyBorder="1" applyAlignment="1">
      <alignment vertical="center"/>
    </xf>
    <xf numFmtId="0" fontId="0" fillId="0" borderId="34" xfId="0" applyBorder="1" applyAlignment="1">
      <alignment vertical="center"/>
    </xf>
    <xf numFmtId="0" fontId="31" fillId="22" borderId="32" xfId="0" applyFont="1" applyFill="1" applyBorder="1" applyAlignment="1">
      <alignment horizontal="center" vertical="top" wrapText="1"/>
    </xf>
    <xf numFmtId="0" fontId="31" fillId="22" borderId="33" xfId="0" applyFont="1" applyFill="1" applyBorder="1" applyAlignment="1">
      <alignment horizontal="center" vertical="top" wrapText="1"/>
    </xf>
    <xf numFmtId="0" fontId="31" fillId="22" borderId="34" xfId="0" applyFont="1" applyFill="1" applyBorder="1" applyAlignment="1">
      <alignment horizontal="center" vertical="top" wrapText="1"/>
    </xf>
    <xf numFmtId="0" fontId="31" fillId="0" borderId="54" xfId="0" applyFont="1" applyBorder="1" applyAlignment="1">
      <alignment horizontal="left" vertical="center" wrapText="1"/>
    </xf>
    <xf numFmtId="0" fontId="31" fillId="0" borderId="60" xfId="0" applyFont="1" applyBorder="1" applyAlignment="1">
      <alignment horizontal="left" vertical="center" wrapText="1"/>
    </xf>
    <xf numFmtId="0" fontId="31" fillId="0" borderId="55" xfId="0" applyFont="1" applyBorder="1" applyAlignment="1">
      <alignment horizontal="center" vertical="center" wrapText="1"/>
    </xf>
    <xf numFmtId="0" fontId="31" fillId="0" borderId="61" xfId="0" applyFont="1" applyBorder="1" applyAlignment="1">
      <alignment horizontal="center" vertical="center" wrapText="1"/>
    </xf>
    <xf numFmtId="0" fontId="31" fillId="23" borderId="56" xfId="0" applyFont="1" applyFill="1" applyBorder="1" applyAlignment="1">
      <alignment horizontal="left" vertical="center" wrapText="1"/>
    </xf>
    <xf numFmtId="0" fontId="31" fillId="23" borderId="57" xfId="0" applyFont="1" applyFill="1" applyBorder="1" applyAlignment="1">
      <alignment horizontal="left" vertical="center" wrapText="1"/>
    </xf>
    <xf numFmtId="0" fontId="31" fillId="23" borderId="58" xfId="0" applyFont="1" applyFill="1" applyBorder="1" applyAlignment="1">
      <alignment horizontal="left" vertical="center" wrapText="1"/>
    </xf>
    <xf numFmtId="0" fontId="31" fillId="23" borderId="56" xfId="0" applyFont="1" applyFill="1" applyBorder="1" applyAlignment="1">
      <alignment horizontal="center" vertical="center" wrapText="1"/>
    </xf>
    <xf numFmtId="0" fontId="31" fillId="23" borderId="59" xfId="0" applyFont="1" applyFill="1" applyBorder="1" applyAlignment="1">
      <alignment horizontal="center" vertical="center" wrapText="1"/>
    </xf>
    <xf numFmtId="0" fontId="19" fillId="19" borderId="32" xfId="1" applyFill="1" applyBorder="1" applyAlignment="1">
      <alignment horizontal="left" vertical="center" wrapText="1"/>
    </xf>
    <xf numFmtId="0" fontId="19" fillId="19" borderId="33" xfId="1" applyFill="1" applyBorder="1" applyAlignment="1">
      <alignment horizontal="left" vertical="center" wrapText="1"/>
    </xf>
    <xf numFmtId="0" fontId="19" fillId="19" borderId="34" xfId="1" applyFill="1" applyBorder="1" applyAlignment="1">
      <alignment horizontal="left" vertical="center" wrapText="1"/>
    </xf>
    <xf numFmtId="0" fontId="24" fillId="20" borderId="18" xfId="1" applyFont="1" applyFill="1" applyBorder="1" applyAlignment="1">
      <alignment horizontal="center" vertical="center" wrapText="1"/>
    </xf>
    <xf numFmtId="0" fontId="24" fillId="20" borderId="20" xfId="1" applyFont="1" applyFill="1" applyBorder="1" applyAlignment="1">
      <alignment horizontal="center" vertical="center" wrapText="1"/>
    </xf>
    <xf numFmtId="0" fontId="24" fillId="20" borderId="29" xfId="1" applyFont="1" applyFill="1" applyBorder="1" applyAlignment="1">
      <alignment horizontal="center" vertical="center" wrapText="1"/>
    </xf>
    <xf numFmtId="0" fontId="24" fillId="20" borderId="31" xfId="1" applyFont="1" applyFill="1" applyBorder="1" applyAlignment="1">
      <alignment horizontal="center" vertical="center" wrapText="1"/>
    </xf>
    <xf numFmtId="49" fontId="25" fillId="0" borderId="23" xfId="1" applyNumberFormat="1" applyFont="1" applyBorder="1" applyAlignment="1">
      <alignment horizontal="center" vertical="center" wrapText="1"/>
    </xf>
    <xf numFmtId="0" fontId="25" fillId="0" borderId="25" xfId="1" applyFont="1" applyBorder="1" applyAlignment="1">
      <alignment horizontal="center" vertical="center" wrapText="1"/>
    </xf>
    <xf numFmtId="0" fontId="25" fillId="0" borderId="29" xfId="1" applyFont="1" applyBorder="1" applyAlignment="1">
      <alignment horizontal="center" vertical="center" wrapText="1"/>
    </xf>
    <xf numFmtId="0" fontId="25" fillId="0" borderId="31" xfId="1" applyFont="1" applyBorder="1" applyAlignment="1">
      <alignment horizontal="center" vertical="center" wrapText="1"/>
    </xf>
  </cellXfs>
  <cellStyles count="3">
    <cellStyle name="Normal" xfId="0" builtinId="0"/>
    <cellStyle name="Normal 2 2" xfId="1" xr:uid="{0FA54F00-942A-4C41-8BD1-95341AFC6275}"/>
    <cellStyle name="Porcentagem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105041</xdr:colOff>
      <xdr:row>0</xdr:row>
      <xdr:rowOff>64824</xdr:rowOff>
    </xdr:from>
    <xdr:to>
      <xdr:col>1</xdr:col>
      <xdr:colOff>607273</xdr:colOff>
      <xdr:row>0</xdr:row>
      <xdr:rowOff>1221441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6E9CAA0F-509D-4200-85A4-B3BDBD16C5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041" y="64824"/>
          <a:ext cx="1264232" cy="115661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105041</xdr:colOff>
      <xdr:row>0</xdr:row>
      <xdr:rowOff>44341</xdr:rowOff>
    </xdr:from>
    <xdr:to>
      <xdr:col>1</xdr:col>
      <xdr:colOff>330741</xdr:colOff>
      <xdr:row>0</xdr:row>
      <xdr:rowOff>1259759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95CFB503-F0D2-4490-A7EA-6DE494AB3D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041" y="44341"/>
          <a:ext cx="1260135" cy="121541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105041</xdr:colOff>
      <xdr:row>0</xdr:row>
      <xdr:rowOff>44342</xdr:rowOff>
    </xdr:from>
    <xdr:to>
      <xdr:col>1</xdr:col>
      <xdr:colOff>522299</xdr:colOff>
      <xdr:row>0</xdr:row>
      <xdr:rowOff>1248834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70A3DC72-2995-4518-923E-9B26B07E24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041" y="44342"/>
          <a:ext cx="1263925" cy="120449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105041</xdr:colOff>
      <xdr:row>0</xdr:row>
      <xdr:rowOff>44342</xdr:rowOff>
    </xdr:from>
    <xdr:to>
      <xdr:col>0</xdr:col>
      <xdr:colOff>1370024</xdr:colOff>
      <xdr:row>0</xdr:row>
      <xdr:rowOff>1255059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144A570A-D7C6-4F49-BCFE-E2910827FD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041" y="44342"/>
          <a:ext cx="1264983" cy="121071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485775</xdr:colOff>
      <xdr:row>29</xdr:row>
      <xdr:rowOff>238126</xdr:rowOff>
    </xdr:from>
    <xdr:to>
      <xdr:col>2</xdr:col>
      <xdr:colOff>552450</xdr:colOff>
      <xdr:row>29</xdr:row>
      <xdr:rowOff>733426</xdr:rowOff>
    </xdr:to>
    <xdr:pic>
      <xdr:nvPicPr>
        <xdr:cNvPr id="10" name="Image 3">
          <a:extLst>
            <a:ext uri="{FF2B5EF4-FFF2-40B4-BE49-F238E27FC236}">
              <a16:creationId xmlns:a16="http://schemas.microsoft.com/office/drawing/2014/main" id="{B121E66C-78BC-43F0-B23D-C776215CE32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5775" y="9496426"/>
          <a:ext cx="353377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105041</xdr:colOff>
      <xdr:row>0</xdr:row>
      <xdr:rowOff>44342</xdr:rowOff>
    </xdr:from>
    <xdr:to>
      <xdr:col>0</xdr:col>
      <xdr:colOff>1370024</xdr:colOff>
      <xdr:row>0</xdr:row>
      <xdr:rowOff>1247775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id="{1EED6922-C866-43B6-B423-529B68BE45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041" y="44342"/>
          <a:ext cx="1264983" cy="120343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31</xdr:row>
      <xdr:rowOff>57150</xdr:rowOff>
    </xdr:from>
    <xdr:to>
      <xdr:col>2</xdr:col>
      <xdr:colOff>1800225</xdr:colOff>
      <xdr:row>34</xdr:row>
      <xdr:rowOff>114300</xdr:rowOff>
    </xdr:to>
    <xdr:pic>
      <xdr:nvPicPr>
        <xdr:cNvPr id="7" name="Image 3">
          <a:extLst>
            <a:ext uri="{FF2B5EF4-FFF2-40B4-BE49-F238E27FC236}">
              <a16:creationId xmlns:a16="http://schemas.microsoft.com/office/drawing/2014/main" id="{C6CE6EC2-92EF-471F-9AAE-CA67CB6B47FE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8677275"/>
          <a:ext cx="5038725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105041</xdr:colOff>
      <xdr:row>0</xdr:row>
      <xdr:rowOff>44341</xdr:rowOff>
    </xdr:from>
    <xdr:to>
      <xdr:col>0</xdr:col>
      <xdr:colOff>1370024</xdr:colOff>
      <xdr:row>0</xdr:row>
      <xdr:rowOff>1228724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id="{6D86F61A-195E-4CB4-95A8-F89C7160BE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041" y="44341"/>
          <a:ext cx="1264983" cy="1184383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105041</xdr:colOff>
      <xdr:row>0</xdr:row>
      <xdr:rowOff>64824</xdr:rowOff>
    </xdr:from>
    <xdr:to>
      <xdr:col>1</xdr:col>
      <xdr:colOff>178648</xdr:colOff>
      <xdr:row>0</xdr:row>
      <xdr:rowOff>1152525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F987B220-C345-4A56-AA0C-82E9C6DF8F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041" y="64824"/>
          <a:ext cx="1264232" cy="10877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6"/>
  <sheetViews>
    <sheetView showOutlineSymbols="0" showWhiteSpace="0" view="pageBreakPreview" zoomScale="82" zoomScaleNormal="85" zoomScaleSheetLayoutView="82" workbookViewId="0">
      <selection activeCell="A24" sqref="A24:K24"/>
    </sheetView>
  </sheetViews>
  <sheetFormatPr defaultRowHeight="14.25" x14ac:dyDescent="0.2"/>
  <cols>
    <col min="1" max="2" width="10" style="75" bestFit="1" customWidth="1"/>
    <col min="3" max="3" width="0" style="68" hidden="1"/>
    <col min="4" max="4" width="60" style="68" bestFit="1" customWidth="1"/>
    <col min="5" max="5" width="30" style="68" bestFit="1" customWidth="1"/>
    <col min="6" max="6" width="5" style="68" bestFit="1" customWidth="1"/>
    <col min="7" max="10" width="10" style="68" bestFit="1" customWidth="1"/>
    <col min="11" max="11" width="36" style="68" bestFit="1" customWidth="1"/>
    <col min="12" max="16384" width="9" style="68"/>
  </cols>
  <sheetData>
    <row r="1" spans="1:11" s="30" customFormat="1" ht="101.25" customHeight="1" thickBot="1" x14ac:dyDescent="0.25">
      <c r="A1" s="322" t="s">
        <v>839</v>
      </c>
      <c r="B1" s="323"/>
      <c r="C1" s="323"/>
      <c r="D1" s="323"/>
      <c r="E1" s="323"/>
      <c r="F1" s="323"/>
      <c r="G1" s="323"/>
      <c r="H1" s="323"/>
      <c r="I1" s="323"/>
      <c r="J1" s="323"/>
      <c r="K1" s="324"/>
    </row>
    <row r="2" spans="1:11" s="30" customFormat="1" ht="20.100000000000001" customHeight="1" thickBot="1" x14ac:dyDescent="0.25">
      <c r="A2" s="298" t="s">
        <v>840</v>
      </c>
      <c r="B2" s="299"/>
      <c r="C2" s="76"/>
      <c r="D2" s="300" t="s">
        <v>851</v>
      </c>
      <c r="E2" s="300"/>
      <c r="F2" s="300"/>
      <c r="G2" s="300"/>
      <c r="H2" s="301"/>
      <c r="I2" s="302" t="s">
        <v>841</v>
      </c>
      <c r="J2" s="303"/>
      <c r="K2" s="304"/>
    </row>
    <row r="3" spans="1:11" s="30" customFormat="1" ht="20.100000000000001" customHeight="1" thickBot="1" x14ac:dyDescent="0.25">
      <c r="A3" s="298" t="s">
        <v>842</v>
      </c>
      <c r="B3" s="299"/>
      <c r="C3" s="76"/>
      <c r="D3" s="300" t="s">
        <v>852</v>
      </c>
      <c r="E3" s="300"/>
      <c r="F3" s="300"/>
      <c r="G3" s="300"/>
      <c r="H3" s="301"/>
      <c r="I3" s="305"/>
      <c r="J3" s="306"/>
      <c r="K3" s="307"/>
    </row>
    <row r="4" spans="1:11" s="30" customFormat="1" ht="20.100000000000001" customHeight="1" thickBot="1" x14ac:dyDescent="0.25">
      <c r="A4" s="298" t="s">
        <v>843</v>
      </c>
      <c r="B4" s="299"/>
      <c r="C4" s="76"/>
      <c r="D4" s="300" t="s">
        <v>853</v>
      </c>
      <c r="E4" s="300"/>
      <c r="F4" s="300"/>
      <c r="G4" s="300"/>
      <c r="H4" s="301"/>
      <c r="I4" s="308" t="s">
        <v>855</v>
      </c>
      <c r="J4" s="309"/>
      <c r="K4" s="310"/>
    </row>
    <row r="5" spans="1:11" s="30" customFormat="1" ht="49.5" customHeight="1" thickBot="1" x14ac:dyDescent="0.25">
      <c r="A5" s="298" t="s">
        <v>844</v>
      </c>
      <c r="B5" s="299"/>
      <c r="C5" s="77" t="s">
        <v>845</v>
      </c>
      <c r="D5" s="300" t="s">
        <v>854</v>
      </c>
      <c r="E5" s="300"/>
      <c r="F5" s="300"/>
      <c r="G5" s="300"/>
      <c r="H5" s="301"/>
      <c r="I5" s="311"/>
      <c r="J5" s="312"/>
      <c r="K5" s="313"/>
    </row>
    <row r="6" spans="1:11" ht="15" customHeight="1" thickBot="1" x14ac:dyDescent="0.25">
      <c r="A6" s="314" t="s">
        <v>847</v>
      </c>
      <c r="B6" s="315"/>
      <c r="C6" s="315"/>
      <c r="D6" s="315"/>
      <c r="E6" s="315"/>
      <c r="F6" s="315"/>
      <c r="G6" s="315"/>
      <c r="H6" s="315"/>
      <c r="I6" s="315"/>
      <c r="J6" s="315"/>
      <c r="K6" s="316"/>
    </row>
    <row r="7" spans="1:11" ht="21" customHeight="1" x14ac:dyDescent="0.2">
      <c r="A7" s="69"/>
      <c r="B7" s="70"/>
      <c r="C7" s="71"/>
      <c r="D7" s="71" t="s">
        <v>0</v>
      </c>
      <c r="E7" s="71" t="s">
        <v>1</v>
      </c>
      <c r="F7" s="334" t="s">
        <v>2</v>
      </c>
      <c r="G7" s="334"/>
      <c r="H7" s="334"/>
      <c r="I7" s="334" t="s">
        <v>3</v>
      </c>
      <c r="J7" s="334"/>
      <c r="K7" s="335"/>
    </row>
    <row r="8" spans="1:11" ht="80.099999999999994" customHeight="1" thickBot="1" x14ac:dyDescent="0.25">
      <c r="A8" s="72"/>
      <c r="B8" s="73"/>
      <c r="C8" s="74"/>
      <c r="D8" s="74" t="s">
        <v>4</v>
      </c>
      <c r="E8" s="74" t="s">
        <v>5</v>
      </c>
      <c r="F8" s="336" t="s">
        <v>6</v>
      </c>
      <c r="G8" s="336"/>
      <c r="H8" s="336"/>
      <c r="I8" s="336" t="s">
        <v>7</v>
      </c>
      <c r="J8" s="336"/>
      <c r="K8" s="337"/>
    </row>
    <row r="9" spans="1:11" ht="30" customHeight="1" x14ac:dyDescent="0.2">
      <c r="A9" s="338" t="s">
        <v>8</v>
      </c>
      <c r="B9" s="339"/>
      <c r="C9" s="339"/>
      <c r="D9" s="340" t="s">
        <v>9</v>
      </c>
      <c r="E9" s="340"/>
      <c r="F9" s="340"/>
      <c r="G9" s="340"/>
      <c r="H9" s="340"/>
      <c r="I9" s="340"/>
      <c r="J9" s="85" t="s">
        <v>10</v>
      </c>
      <c r="K9" s="86" t="s">
        <v>11</v>
      </c>
    </row>
    <row r="10" spans="1:11" ht="24" customHeight="1" x14ac:dyDescent="0.2">
      <c r="A10" s="328" t="s">
        <v>12</v>
      </c>
      <c r="B10" s="329"/>
      <c r="C10" s="329"/>
      <c r="D10" s="330" t="s">
        <v>13</v>
      </c>
      <c r="E10" s="330"/>
      <c r="F10" s="330"/>
      <c r="G10" s="330"/>
      <c r="H10" s="330"/>
      <c r="I10" s="330"/>
      <c r="J10" s="87">
        <v>144992.68</v>
      </c>
      <c r="K10" s="88">
        <v>0.10958955754398672</v>
      </c>
    </row>
    <row r="11" spans="1:11" ht="24" customHeight="1" x14ac:dyDescent="0.2">
      <c r="A11" s="328" t="s">
        <v>14</v>
      </c>
      <c r="B11" s="329"/>
      <c r="C11" s="329"/>
      <c r="D11" s="330" t="s">
        <v>15</v>
      </c>
      <c r="E11" s="330"/>
      <c r="F11" s="330"/>
      <c r="G11" s="330"/>
      <c r="H11" s="330"/>
      <c r="I11" s="330"/>
      <c r="J11" s="87">
        <v>51230.65</v>
      </c>
      <c r="K11" s="88">
        <v>3.8721570400594318E-2</v>
      </c>
    </row>
    <row r="12" spans="1:11" ht="24" customHeight="1" x14ac:dyDescent="0.2">
      <c r="A12" s="328" t="s">
        <v>16</v>
      </c>
      <c r="B12" s="329"/>
      <c r="C12" s="329"/>
      <c r="D12" s="330" t="s">
        <v>17</v>
      </c>
      <c r="E12" s="330"/>
      <c r="F12" s="330"/>
      <c r="G12" s="330"/>
      <c r="H12" s="330"/>
      <c r="I12" s="330"/>
      <c r="J12" s="87">
        <v>2193.16</v>
      </c>
      <c r="K12" s="88">
        <v>1.6576521933601746E-3</v>
      </c>
    </row>
    <row r="13" spans="1:11" ht="24" customHeight="1" x14ac:dyDescent="0.2">
      <c r="A13" s="328" t="s">
        <v>18</v>
      </c>
      <c r="B13" s="329"/>
      <c r="C13" s="329"/>
      <c r="D13" s="330" t="s">
        <v>19</v>
      </c>
      <c r="E13" s="330"/>
      <c r="F13" s="330"/>
      <c r="G13" s="330"/>
      <c r="H13" s="330"/>
      <c r="I13" s="330"/>
      <c r="J13" s="87">
        <v>425542.62</v>
      </c>
      <c r="K13" s="88">
        <v>0.32163711603860884</v>
      </c>
    </row>
    <row r="14" spans="1:11" ht="26.1" customHeight="1" x14ac:dyDescent="0.2">
      <c r="A14" s="328" t="s">
        <v>20</v>
      </c>
      <c r="B14" s="329"/>
      <c r="C14" s="329"/>
      <c r="D14" s="330" t="s">
        <v>21</v>
      </c>
      <c r="E14" s="330"/>
      <c r="F14" s="330"/>
      <c r="G14" s="330"/>
      <c r="H14" s="330"/>
      <c r="I14" s="330"/>
      <c r="J14" s="87">
        <v>93733.86</v>
      </c>
      <c r="K14" s="88">
        <v>7.0846695462764023E-2</v>
      </c>
    </row>
    <row r="15" spans="1:11" ht="24" customHeight="1" x14ac:dyDescent="0.2">
      <c r="A15" s="328" t="s">
        <v>22</v>
      </c>
      <c r="B15" s="329"/>
      <c r="C15" s="329"/>
      <c r="D15" s="330" t="s">
        <v>23</v>
      </c>
      <c r="E15" s="330"/>
      <c r="F15" s="330"/>
      <c r="G15" s="330"/>
      <c r="H15" s="330"/>
      <c r="I15" s="330"/>
      <c r="J15" s="87">
        <v>3705.68</v>
      </c>
      <c r="K15" s="88">
        <v>2.8008574750090884E-3</v>
      </c>
    </row>
    <row r="16" spans="1:11" ht="24" customHeight="1" x14ac:dyDescent="0.2">
      <c r="A16" s="328" t="s">
        <v>24</v>
      </c>
      <c r="B16" s="329"/>
      <c r="C16" s="329"/>
      <c r="D16" s="330" t="s">
        <v>25</v>
      </c>
      <c r="E16" s="330"/>
      <c r="F16" s="330"/>
      <c r="G16" s="330"/>
      <c r="H16" s="330"/>
      <c r="I16" s="330"/>
      <c r="J16" s="87">
        <v>433306.69</v>
      </c>
      <c r="K16" s="88">
        <v>0.32750541915598375</v>
      </c>
    </row>
    <row r="17" spans="1:11" ht="24" customHeight="1" x14ac:dyDescent="0.2">
      <c r="A17" s="328" t="s">
        <v>26</v>
      </c>
      <c r="B17" s="329"/>
      <c r="C17" s="329"/>
      <c r="D17" s="330" t="s">
        <v>27</v>
      </c>
      <c r="E17" s="330"/>
      <c r="F17" s="330"/>
      <c r="G17" s="330"/>
      <c r="H17" s="330"/>
      <c r="I17" s="330"/>
      <c r="J17" s="87">
        <v>165813.73000000001</v>
      </c>
      <c r="K17" s="88">
        <v>0.12532669446083816</v>
      </c>
    </row>
    <row r="18" spans="1:11" ht="24.95" customHeight="1" thickBot="1" x14ac:dyDescent="0.25">
      <c r="A18" s="331" t="s">
        <v>28</v>
      </c>
      <c r="B18" s="332"/>
      <c r="C18" s="332"/>
      <c r="D18" s="333" t="s">
        <v>13</v>
      </c>
      <c r="E18" s="333"/>
      <c r="F18" s="333"/>
      <c r="G18" s="333"/>
      <c r="H18" s="333"/>
      <c r="I18" s="333"/>
      <c r="J18" s="89">
        <v>2532.9</v>
      </c>
      <c r="K18" s="90">
        <v>1.9144372688549792E-3</v>
      </c>
    </row>
    <row r="19" spans="1:11" x14ac:dyDescent="0.2">
      <c r="A19" s="78"/>
      <c r="B19" s="79"/>
      <c r="C19" s="79"/>
      <c r="D19" s="79"/>
      <c r="E19" s="79"/>
      <c r="F19" s="79"/>
      <c r="G19" s="79"/>
      <c r="H19" s="79"/>
      <c r="I19" s="79"/>
      <c r="J19" s="79"/>
      <c r="K19" s="80"/>
    </row>
    <row r="20" spans="1:11" ht="15.95" customHeight="1" x14ac:dyDescent="0.2">
      <c r="A20" s="317" t="s">
        <v>29</v>
      </c>
      <c r="B20" s="318"/>
      <c r="C20" s="318"/>
      <c r="D20" s="81" t="s">
        <v>30</v>
      </c>
      <c r="E20" s="82"/>
      <c r="F20" s="82"/>
      <c r="G20" s="319" t="s">
        <v>31</v>
      </c>
      <c r="H20" s="318"/>
      <c r="I20" s="320">
        <v>1101355.55</v>
      </c>
      <c r="J20" s="318"/>
      <c r="K20" s="321"/>
    </row>
    <row r="21" spans="1:11" ht="15.95" customHeight="1" x14ac:dyDescent="0.2">
      <c r="A21" s="317" t="s">
        <v>32</v>
      </c>
      <c r="B21" s="318"/>
      <c r="C21" s="318"/>
      <c r="D21" s="81" t="s">
        <v>33</v>
      </c>
      <c r="E21" s="82"/>
      <c r="F21" s="82"/>
      <c r="G21" s="319" t="s">
        <v>34</v>
      </c>
      <c r="H21" s="318"/>
      <c r="I21" s="320">
        <v>221696.42</v>
      </c>
      <c r="J21" s="318"/>
      <c r="K21" s="321"/>
    </row>
    <row r="22" spans="1:11" ht="24.95" customHeight="1" x14ac:dyDescent="0.2">
      <c r="A22" s="317" t="s">
        <v>35</v>
      </c>
      <c r="B22" s="318"/>
      <c r="C22" s="318"/>
      <c r="D22" s="81" t="s">
        <v>36</v>
      </c>
      <c r="E22" s="82"/>
      <c r="F22" s="82"/>
      <c r="G22" s="319" t="s">
        <v>37</v>
      </c>
      <c r="H22" s="318"/>
      <c r="I22" s="320">
        <v>1323051.97</v>
      </c>
      <c r="J22" s="318"/>
      <c r="K22" s="321"/>
    </row>
    <row r="23" spans="1:11" ht="15" customHeight="1" thickBot="1" x14ac:dyDescent="0.25">
      <c r="A23" s="100"/>
      <c r="B23" s="84"/>
      <c r="C23" s="84"/>
      <c r="D23" s="83"/>
      <c r="E23" s="84"/>
      <c r="F23" s="84"/>
      <c r="G23" s="101"/>
      <c r="H23" s="84"/>
      <c r="I23" s="102"/>
      <c r="J23" s="84"/>
      <c r="K23" s="103"/>
    </row>
    <row r="24" spans="1:11" ht="39.950000000000003" customHeight="1" x14ac:dyDescent="0.2">
      <c r="A24" s="325" t="s">
        <v>856</v>
      </c>
      <c r="B24" s="326"/>
      <c r="C24" s="326"/>
      <c r="D24" s="326"/>
      <c r="E24" s="326"/>
      <c r="F24" s="326"/>
      <c r="G24" s="326"/>
      <c r="H24" s="326"/>
      <c r="I24" s="326"/>
      <c r="J24" s="326"/>
      <c r="K24" s="327"/>
    </row>
    <row r="25" spans="1:11" ht="90" customHeight="1" thickBot="1" x14ac:dyDescent="0.3">
      <c r="A25" s="295" t="s">
        <v>38</v>
      </c>
      <c r="B25" s="296"/>
      <c r="C25" s="296"/>
      <c r="D25" s="296"/>
      <c r="E25" s="296"/>
      <c r="F25" s="296"/>
      <c r="G25" s="296"/>
      <c r="H25" s="296"/>
      <c r="I25" s="296"/>
      <c r="J25" s="296"/>
      <c r="K25" s="297"/>
    </row>
    <row r="26" spans="1:11" ht="110.1" customHeight="1" thickBot="1" x14ac:dyDescent="0.3">
      <c r="A26" s="295" t="s">
        <v>927</v>
      </c>
      <c r="B26" s="296"/>
      <c r="C26" s="296"/>
      <c r="D26" s="296"/>
      <c r="E26" s="296"/>
      <c r="F26" s="296"/>
      <c r="G26" s="296"/>
      <c r="H26" s="296"/>
      <c r="I26" s="296"/>
      <c r="J26" s="296"/>
      <c r="K26" s="297"/>
    </row>
  </sheetData>
  <mergeCells count="48">
    <mergeCell ref="F7:H7"/>
    <mergeCell ref="I7:K7"/>
    <mergeCell ref="F8:H8"/>
    <mergeCell ref="I8:K8"/>
    <mergeCell ref="A9:C9"/>
    <mergeCell ref="D9:I9"/>
    <mergeCell ref="A14:C14"/>
    <mergeCell ref="D14:I14"/>
    <mergeCell ref="A15:C15"/>
    <mergeCell ref="D15:I15"/>
    <mergeCell ref="A10:C10"/>
    <mergeCell ref="D10:I10"/>
    <mergeCell ref="A11:C11"/>
    <mergeCell ref="D11:I11"/>
    <mergeCell ref="A12:C12"/>
    <mergeCell ref="D12:I12"/>
    <mergeCell ref="I22:K22"/>
    <mergeCell ref="A1:K1"/>
    <mergeCell ref="A24:K24"/>
    <mergeCell ref="A20:C20"/>
    <mergeCell ref="G20:H20"/>
    <mergeCell ref="I20:K20"/>
    <mergeCell ref="G21:H21"/>
    <mergeCell ref="I21:K21"/>
    <mergeCell ref="A16:C16"/>
    <mergeCell ref="D16:I16"/>
    <mergeCell ref="A17:C17"/>
    <mergeCell ref="D17:I17"/>
    <mergeCell ref="A18:C18"/>
    <mergeCell ref="D18:I18"/>
    <mergeCell ref="A13:C13"/>
    <mergeCell ref="D13:I13"/>
    <mergeCell ref="A26:K26"/>
    <mergeCell ref="A2:B2"/>
    <mergeCell ref="A3:B3"/>
    <mergeCell ref="A4:B4"/>
    <mergeCell ref="A5:B5"/>
    <mergeCell ref="D2:H2"/>
    <mergeCell ref="D3:H3"/>
    <mergeCell ref="D4:H4"/>
    <mergeCell ref="A25:K25"/>
    <mergeCell ref="I2:K3"/>
    <mergeCell ref="I4:K5"/>
    <mergeCell ref="A6:K6"/>
    <mergeCell ref="D5:H5"/>
    <mergeCell ref="A21:C21"/>
    <mergeCell ref="A22:C22"/>
    <mergeCell ref="G22:H22"/>
  </mergeCells>
  <printOptions horizontalCentered="1"/>
  <pageMargins left="7.874015748031496E-2" right="7.874015748031496E-2" top="7.874015748031496E-2" bottom="7.874015748031496E-2" header="7.874015748031496E-2" footer="7.874015748031496E-2"/>
  <pageSetup paperSize="9" scale="62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26E21B-6289-48A4-A995-E637844C3B1E}">
  <dimension ref="A1:K93"/>
  <sheetViews>
    <sheetView view="pageBreakPreview" zoomScale="90" zoomScaleNormal="93" zoomScaleSheetLayoutView="90" workbookViewId="0">
      <selection activeCell="A24" sqref="A24:K24"/>
    </sheetView>
  </sheetViews>
  <sheetFormatPr defaultRowHeight="14.25" x14ac:dyDescent="0.2"/>
  <cols>
    <col min="1" max="1" width="13.625" customWidth="1"/>
    <col min="2" max="2" width="12.875" customWidth="1"/>
    <col min="3" max="3" width="13.25" bestFit="1" customWidth="1"/>
    <col min="4" max="4" width="60" bestFit="1" customWidth="1"/>
    <col min="5" max="5" width="8" bestFit="1" customWidth="1"/>
    <col min="6" max="10" width="13" bestFit="1" customWidth="1"/>
  </cols>
  <sheetData>
    <row r="1" spans="1:11" s="31" customFormat="1" ht="101.25" customHeight="1" thickBot="1" x14ac:dyDescent="0.25">
      <c r="A1" s="29"/>
      <c r="B1" s="323" t="s">
        <v>839</v>
      </c>
      <c r="C1" s="323"/>
      <c r="D1" s="323"/>
      <c r="E1" s="323"/>
      <c r="F1" s="323"/>
      <c r="G1" s="323"/>
      <c r="H1" s="323"/>
      <c r="I1" s="323"/>
      <c r="J1" s="324"/>
      <c r="K1" s="30"/>
    </row>
    <row r="2" spans="1:11" s="31" customFormat="1" ht="20.100000000000001" customHeight="1" thickBot="1" x14ac:dyDescent="0.25">
      <c r="A2" s="39" t="s">
        <v>840</v>
      </c>
      <c r="B2" s="367" t="str">
        <f>'Resumo do Orçamento'!D2</f>
        <v>CODEVASF - UASG 195006</v>
      </c>
      <c r="C2" s="368"/>
      <c r="D2" s="368"/>
      <c r="E2" s="368"/>
      <c r="F2" s="368"/>
      <c r="G2" s="368"/>
      <c r="H2" s="369"/>
      <c r="I2" s="370" t="s">
        <v>841</v>
      </c>
      <c r="J2" s="371"/>
      <c r="K2" s="30"/>
    </row>
    <row r="3" spans="1:11" s="31" customFormat="1" ht="20.100000000000001" customHeight="1" thickBot="1" x14ac:dyDescent="0.25">
      <c r="A3" s="39" t="s">
        <v>842</v>
      </c>
      <c r="B3" s="367" t="str">
        <f>'Resumo do Orçamento'!D3</f>
        <v>Secretaria De Licitações e Contratos – PR/SL</v>
      </c>
      <c r="C3" s="368"/>
      <c r="D3" s="368"/>
      <c r="E3" s="368"/>
      <c r="F3" s="368"/>
      <c r="G3" s="368"/>
      <c r="H3" s="369"/>
      <c r="I3" s="372"/>
      <c r="J3" s="373"/>
      <c r="K3" s="30"/>
    </row>
    <row r="4" spans="1:11" s="31" customFormat="1" ht="20.100000000000001" customHeight="1" thickBot="1" x14ac:dyDescent="0.25">
      <c r="A4" s="39" t="s">
        <v>843</v>
      </c>
      <c r="B4" s="367" t="str">
        <f>'Resumo do Orçamento'!D4</f>
        <v>RDC Nº 60/2023 - PROCESSO Nº: 59500.002041/2023-47-e</v>
      </c>
      <c r="C4" s="368"/>
      <c r="D4" s="368"/>
      <c r="E4" s="368"/>
      <c r="F4" s="368"/>
      <c r="G4" s="368"/>
      <c r="H4" s="369"/>
      <c r="I4" s="374" t="s">
        <v>855</v>
      </c>
      <c r="J4" s="375"/>
      <c r="K4" s="30"/>
    </row>
    <row r="5" spans="1:11" s="31" customFormat="1" ht="49.5" customHeight="1" thickBot="1" x14ac:dyDescent="0.25">
      <c r="A5" s="39" t="s">
        <v>844</v>
      </c>
      <c r="B5" s="367" t="str">
        <f>'Resumo do Orçamento'!D5</f>
        <v>Contratação de empresa de engenharia para realização de obras civis na estrutura na tomada d’água e substituição da comporta da tomada d'água da barragem de estreito, localizada em Urandi, Bahia.</v>
      </c>
      <c r="C5" s="368"/>
      <c r="D5" s="368"/>
      <c r="E5" s="368"/>
      <c r="F5" s="368"/>
      <c r="G5" s="368"/>
      <c r="H5" s="369"/>
      <c r="I5" s="376"/>
      <c r="J5" s="377"/>
      <c r="K5" s="30"/>
    </row>
    <row r="6" spans="1:11" s="33" customFormat="1" ht="15" thickBot="1" x14ac:dyDescent="0.25">
      <c r="A6" s="378" t="s">
        <v>850</v>
      </c>
      <c r="B6" s="379"/>
      <c r="C6" s="379"/>
      <c r="D6" s="379"/>
      <c r="E6" s="379"/>
      <c r="F6" s="379"/>
      <c r="G6" s="379"/>
      <c r="H6" s="379"/>
      <c r="I6" s="379"/>
      <c r="J6" s="380"/>
    </row>
    <row r="7" spans="1:11" ht="15" x14ac:dyDescent="0.2">
      <c r="A7" s="48"/>
      <c r="B7" s="381" t="s">
        <v>0</v>
      </c>
      <c r="C7" s="381"/>
      <c r="D7" s="381"/>
      <c r="E7" s="381" t="s">
        <v>1</v>
      </c>
      <c r="F7" s="381"/>
      <c r="G7" s="381" t="s">
        <v>2</v>
      </c>
      <c r="H7" s="381"/>
      <c r="I7" s="381" t="s">
        <v>3</v>
      </c>
      <c r="J7" s="382"/>
    </row>
    <row r="8" spans="1:11" ht="80.099999999999994" customHeight="1" thickBot="1" x14ac:dyDescent="0.25">
      <c r="A8" s="49"/>
      <c r="B8" s="341" t="s">
        <v>4</v>
      </c>
      <c r="C8" s="341"/>
      <c r="D8" s="341"/>
      <c r="E8" s="341" t="s">
        <v>5</v>
      </c>
      <c r="F8" s="341"/>
      <c r="G8" s="341" t="s">
        <v>6</v>
      </c>
      <c r="H8" s="341"/>
      <c r="I8" s="341" t="s">
        <v>7</v>
      </c>
      <c r="J8" s="362"/>
    </row>
    <row r="9" spans="1:11" ht="30" customHeight="1" thickBot="1" x14ac:dyDescent="0.25">
      <c r="A9" s="67" t="s">
        <v>8</v>
      </c>
      <c r="B9" s="67" t="s">
        <v>39</v>
      </c>
      <c r="C9" s="67" t="s">
        <v>40</v>
      </c>
      <c r="D9" s="67" t="s">
        <v>9</v>
      </c>
      <c r="E9" s="67" t="s">
        <v>41</v>
      </c>
      <c r="F9" s="67" t="s">
        <v>42</v>
      </c>
      <c r="G9" s="67" t="s">
        <v>43</v>
      </c>
      <c r="H9" s="67" t="s">
        <v>44</v>
      </c>
      <c r="I9" s="67" t="s">
        <v>10</v>
      </c>
      <c r="J9" s="67" t="s">
        <v>11</v>
      </c>
    </row>
    <row r="10" spans="1:11" ht="24" customHeight="1" x14ac:dyDescent="0.2">
      <c r="A10" s="62" t="s">
        <v>12</v>
      </c>
      <c r="B10" s="63"/>
      <c r="C10" s="63"/>
      <c r="D10" s="64" t="s">
        <v>13</v>
      </c>
      <c r="E10" s="63"/>
      <c r="F10" s="63"/>
      <c r="G10" s="63"/>
      <c r="H10" s="63"/>
      <c r="I10" s="65">
        <v>144992.68</v>
      </c>
      <c r="J10" s="66">
        <v>0.10958955754398672</v>
      </c>
    </row>
    <row r="11" spans="1:11" ht="24" customHeight="1" x14ac:dyDescent="0.2">
      <c r="A11" s="42" t="s">
        <v>45</v>
      </c>
      <c r="B11" s="43" t="s">
        <v>848</v>
      </c>
      <c r="C11" s="43" t="s">
        <v>46</v>
      </c>
      <c r="D11" s="51" t="s">
        <v>47</v>
      </c>
      <c r="E11" s="43" t="s">
        <v>48</v>
      </c>
      <c r="F11" s="43">
        <v>7</v>
      </c>
      <c r="G11" s="56">
        <v>16450.830000000002</v>
      </c>
      <c r="H11" s="56">
        <v>20713.240000000002</v>
      </c>
      <c r="I11" s="56">
        <v>144992.68</v>
      </c>
      <c r="J11" s="57">
        <v>0.10958955754398672</v>
      </c>
    </row>
    <row r="12" spans="1:11" ht="24" customHeight="1" x14ac:dyDescent="0.2">
      <c r="A12" s="40" t="s">
        <v>14</v>
      </c>
      <c r="B12" s="41"/>
      <c r="C12" s="41"/>
      <c r="D12" s="50" t="s">
        <v>15</v>
      </c>
      <c r="E12" s="41"/>
      <c r="F12" s="41"/>
      <c r="G12" s="41"/>
      <c r="H12" s="41"/>
      <c r="I12" s="54">
        <v>51230.65</v>
      </c>
      <c r="J12" s="55">
        <v>3.8721570400594318E-2</v>
      </c>
    </row>
    <row r="13" spans="1:11" ht="24" customHeight="1" x14ac:dyDescent="0.2">
      <c r="A13" s="40" t="s">
        <v>49</v>
      </c>
      <c r="B13" s="41"/>
      <c r="C13" s="41"/>
      <c r="D13" s="50" t="s">
        <v>50</v>
      </c>
      <c r="E13" s="41"/>
      <c r="F13" s="41"/>
      <c r="G13" s="41"/>
      <c r="H13" s="41"/>
      <c r="I13" s="54">
        <v>50040.41</v>
      </c>
      <c r="J13" s="55">
        <v>3.7821953433922931E-2</v>
      </c>
    </row>
    <row r="14" spans="1:11" ht="26.1" customHeight="1" x14ac:dyDescent="0.2">
      <c r="A14" s="42" t="s">
        <v>51</v>
      </c>
      <c r="B14" s="43" t="s">
        <v>52</v>
      </c>
      <c r="C14" s="43" t="s">
        <v>53</v>
      </c>
      <c r="D14" s="51" t="s">
        <v>54</v>
      </c>
      <c r="E14" s="43" t="s">
        <v>55</v>
      </c>
      <c r="F14" s="43">
        <v>40.5</v>
      </c>
      <c r="G14" s="56">
        <v>3.17</v>
      </c>
      <c r="H14" s="56">
        <v>3.99</v>
      </c>
      <c r="I14" s="56">
        <v>161.59</v>
      </c>
      <c r="J14" s="57">
        <v>1.2213428018250863E-4</v>
      </c>
    </row>
    <row r="15" spans="1:11" ht="39" customHeight="1" x14ac:dyDescent="0.2">
      <c r="A15" s="42" t="s">
        <v>56</v>
      </c>
      <c r="B15" s="43" t="s">
        <v>57</v>
      </c>
      <c r="C15" s="43" t="s">
        <v>53</v>
      </c>
      <c r="D15" s="51" t="s">
        <v>58</v>
      </c>
      <c r="E15" s="43" t="s">
        <v>55</v>
      </c>
      <c r="F15" s="43">
        <v>12</v>
      </c>
      <c r="G15" s="56">
        <v>1115.44</v>
      </c>
      <c r="H15" s="56">
        <v>1404.45</v>
      </c>
      <c r="I15" s="56">
        <v>16853.400000000001</v>
      </c>
      <c r="J15" s="57">
        <v>1.2738275126108613E-2</v>
      </c>
    </row>
    <row r="16" spans="1:11" ht="39" customHeight="1" x14ac:dyDescent="0.2">
      <c r="A16" s="42" t="s">
        <v>59</v>
      </c>
      <c r="B16" s="43" t="s">
        <v>60</v>
      </c>
      <c r="C16" s="43" t="s">
        <v>53</v>
      </c>
      <c r="D16" s="51" t="s">
        <v>61</v>
      </c>
      <c r="E16" s="43" t="s">
        <v>55</v>
      </c>
      <c r="F16" s="43">
        <v>7.5</v>
      </c>
      <c r="G16" s="56">
        <v>617.01</v>
      </c>
      <c r="H16" s="56">
        <v>776.87</v>
      </c>
      <c r="I16" s="56">
        <v>5826.52</v>
      </c>
      <c r="J16" s="57">
        <v>4.403848172343525E-3</v>
      </c>
    </row>
    <row r="17" spans="1:10" ht="39" customHeight="1" x14ac:dyDescent="0.2">
      <c r="A17" s="42" t="s">
        <v>62</v>
      </c>
      <c r="B17" s="43" t="s">
        <v>63</v>
      </c>
      <c r="C17" s="43" t="s">
        <v>53</v>
      </c>
      <c r="D17" s="51" t="s">
        <v>64</v>
      </c>
      <c r="E17" s="43" t="s">
        <v>55</v>
      </c>
      <c r="F17" s="43">
        <v>9</v>
      </c>
      <c r="G17" s="56">
        <v>1028.29</v>
      </c>
      <c r="H17" s="56">
        <v>1294.71</v>
      </c>
      <c r="I17" s="56">
        <v>11652.39</v>
      </c>
      <c r="J17" s="57">
        <v>8.8072050563516406E-3</v>
      </c>
    </row>
    <row r="18" spans="1:10" ht="39" customHeight="1" x14ac:dyDescent="0.2">
      <c r="A18" s="42" t="s">
        <v>65</v>
      </c>
      <c r="B18" s="43" t="s">
        <v>66</v>
      </c>
      <c r="C18" s="43" t="s">
        <v>53</v>
      </c>
      <c r="D18" s="51" t="s">
        <v>67</v>
      </c>
      <c r="E18" s="43" t="s">
        <v>55</v>
      </c>
      <c r="F18" s="43">
        <v>12</v>
      </c>
      <c r="G18" s="56">
        <v>907.5</v>
      </c>
      <c r="H18" s="56">
        <v>1142.6300000000001</v>
      </c>
      <c r="I18" s="56">
        <v>13711.56</v>
      </c>
      <c r="J18" s="57">
        <v>1.0363583828078953E-2</v>
      </c>
    </row>
    <row r="19" spans="1:10" ht="39" customHeight="1" x14ac:dyDescent="0.2">
      <c r="A19" s="42" t="s">
        <v>68</v>
      </c>
      <c r="B19" s="43" t="s">
        <v>69</v>
      </c>
      <c r="C19" s="43" t="s">
        <v>53</v>
      </c>
      <c r="D19" s="51" t="s">
        <v>70</v>
      </c>
      <c r="E19" s="43" t="s">
        <v>71</v>
      </c>
      <c r="F19" s="43">
        <v>2.84</v>
      </c>
      <c r="G19" s="56">
        <v>513.16</v>
      </c>
      <c r="H19" s="56">
        <v>646.11</v>
      </c>
      <c r="I19" s="56">
        <v>1834.95</v>
      </c>
      <c r="J19" s="57">
        <v>1.3869069708576905E-3</v>
      </c>
    </row>
    <row r="20" spans="1:10" ht="24" customHeight="1" x14ac:dyDescent="0.2">
      <c r="A20" s="40" t="s">
        <v>72</v>
      </c>
      <c r="B20" s="41"/>
      <c r="C20" s="41"/>
      <c r="D20" s="50" t="s">
        <v>73</v>
      </c>
      <c r="E20" s="41"/>
      <c r="F20" s="41"/>
      <c r="G20" s="41"/>
      <c r="H20" s="41"/>
      <c r="I20" s="54">
        <v>1190.24</v>
      </c>
      <c r="J20" s="55">
        <v>8.9961696667138476E-4</v>
      </c>
    </row>
    <row r="21" spans="1:10" ht="24" customHeight="1" x14ac:dyDescent="0.2">
      <c r="A21" s="42" t="s">
        <v>74</v>
      </c>
      <c r="B21" s="43" t="s">
        <v>75</v>
      </c>
      <c r="C21" s="43" t="s">
        <v>46</v>
      </c>
      <c r="D21" s="51" t="s">
        <v>76</v>
      </c>
      <c r="E21" s="43" t="s">
        <v>77</v>
      </c>
      <c r="F21" s="43">
        <v>2</v>
      </c>
      <c r="G21" s="56">
        <v>472.66</v>
      </c>
      <c r="H21" s="56">
        <v>595.12</v>
      </c>
      <c r="I21" s="56">
        <v>1190.24</v>
      </c>
      <c r="J21" s="57">
        <v>8.9961696667138476E-4</v>
      </c>
    </row>
    <row r="22" spans="1:10" ht="24" customHeight="1" x14ac:dyDescent="0.2">
      <c r="A22" s="40" t="s">
        <v>16</v>
      </c>
      <c r="B22" s="41"/>
      <c r="C22" s="41"/>
      <c r="D22" s="50" t="s">
        <v>17</v>
      </c>
      <c r="E22" s="41"/>
      <c r="F22" s="41"/>
      <c r="G22" s="41"/>
      <c r="H22" s="41"/>
      <c r="I22" s="54">
        <v>2193.16</v>
      </c>
      <c r="J22" s="55">
        <v>1.6576521933601746E-3</v>
      </c>
    </row>
    <row r="23" spans="1:10" ht="24" customHeight="1" x14ac:dyDescent="0.2">
      <c r="A23" s="40" t="s">
        <v>78</v>
      </c>
      <c r="B23" s="41"/>
      <c r="C23" s="41"/>
      <c r="D23" s="50" t="s">
        <v>79</v>
      </c>
      <c r="E23" s="41"/>
      <c r="F23" s="41"/>
      <c r="G23" s="41"/>
      <c r="H23" s="41"/>
      <c r="I23" s="54">
        <v>2193.16</v>
      </c>
      <c r="J23" s="55">
        <v>1.6576521933601746E-3</v>
      </c>
    </row>
    <row r="24" spans="1:10" ht="24" customHeight="1" x14ac:dyDescent="0.2">
      <c r="A24" s="44" t="s">
        <v>80</v>
      </c>
      <c r="B24" s="45" t="s">
        <v>81</v>
      </c>
      <c r="C24" s="45" t="s">
        <v>82</v>
      </c>
      <c r="D24" s="52" t="s">
        <v>83</v>
      </c>
      <c r="E24" s="45" t="s">
        <v>84</v>
      </c>
      <c r="F24" s="45">
        <v>1</v>
      </c>
      <c r="G24" s="58">
        <v>596.16999999999996</v>
      </c>
      <c r="H24" s="58">
        <v>750.63</v>
      </c>
      <c r="I24" s="58">
        <v>750.63</v>
      </c>
      <c r="J24" s="59">
        <v>5.6734732801161239E-4</v>
      </c>
    </row>
    <row r="25" spans="1:10" ht="39" customHeight="1" x14ac:dyDescent="0.2">
      <c r="A25" s="42" t="s">
        <v>85</v>
      </c>
      <c r="B25" s="43" t="s">
        <v>86</v>
      </c>
      <c r="C25" s="43" t="s">
        <v>82</v>
      </c>
      <c r="D25" s="51" t="s">
        <v>87</v>
      </c>
      <c r="E25" s="43" t="s">
        <v>88</v>
      </c>
      <c r="F25" s="43">
        <v>1</v>
      </c>
      <c r="G25" s="56">
        <v>1145.69</v>
      </c>
      <c r="H25" s="56">
        <v>1442.53</v>
      </c>
      <c r="I25" s="56">
        <v>1442.53</v>
      </c>
      <c r="J25" s="57">
        <v>1.0903048653485622E-3</v>
      </c>
    </row>
    <row r="26" spans="1:10" ht="24" customHeight="1" x14ac:dyDescent="0.2">
      <c r="A26" s="40" t="s">
        <v>18</v>
      </c>
      <c r="B26" s="41"/>
      <c r="C26" s="41"/>
      <c r="D26" s="50" t="s">
        <v>19</v>
      </c>
      <c r="E26" s="41"/>
      <c r="F26" s="41"/>
      <c r="G26" s="41"/>
      <c r="H26" s="41"/>
      <c r="I26" s="54">
        <v>425542.62</v>
      </c>
      <c r="J26" s="55">
        <v>0.32163711603860884</v>
      </c>
    </row>
    <row r="27" spans="1:10" ht="24" customHeight="1" x14ac:dyDescent="0.2">
      <c r="A27" s="44" t="s">
        <v>89</v>
      </c>
      <c r="B27" s="45" t="s">
        <v>90</v>
      </c>
      <c r="C27" s="45" t="s">
        <v>82</v>
      </c>
      <c r="D27" s="52" t="s">
        <v>91</v>
      </c>
      <c r="E27" s="45" t="s">
        <v>92</v>
      </c>
      <c r="F27" s="45">
        <v>160</v>
      </c>
      <c r="G27" s="58">
        <v>1553.06</v>
      </c>
      <c r="H27" s="58">
        <v>1781.35</v>
      </c>
      <c r="I27" s="58">
        <v>285016</v>
      </c>
      <c r="J27" s="59">
        <v>0.21542313262267393</v>
      </c>
    </row>
    <row r="28" spans="1:10" ht="24" customHeight="1" x14ac:dyDescent="0.2">
      <c r="A28" s="42" t="s">
        <v>93</v>
      </c>
      <c r="B28" s="43" t="s">
        <v>94</v>
      </c>
      <c r="C28" s="43" t="s">
        <v>82</v>
      </c>
      <c r="D28" s="51" t="s">
        <v>95</v>
      </c>
      <c r="E28" s="43" t="s">
        <v>92</v>
      </c>
      <c r="F28" s="43">
        <v>160</v>
      </c>
      <c r="G28" s="56">
        <v>64.569999999999993</v>
      </c>
      <c r="H28" s="56">
        <v>81.3</v>
      </c>
      <c r="I28" s="56">
        <v>13008</v>
      </c>
      <c r="J28" s="57">
        <v>9.8318133338329856E-3</v>
      </c>
    </row>
    <row r="29" spans="1:10" ht="26.1" customHeight="1" x14ac:dyDescent="0.2">
      <c r="A29" s="44" t="s">
        <v>96</v>
      </c>
      <c r="B29" s="45" t="s">
        <v>97</v>
      </c>
      <c r="C29" s="45" t="s">
        <v>46</v>
      </c>
      <c r="D29" s="52" t="s">
        <v>98</v>
      </c>
      <c r="E29" s="45" t="s">
        <v>88</v>
      </c>
      <c r="F29" s="45">
        <v>4</v>
      </c>
      <c r="G29" s="58">
        <v>16327.81</v>
      </c>
      <c r="H29" s="58">
        <v>20558.34</v>
      </c>
      <c r="I29" s="58">
        <v>82233.36</v>
      </c>
      <c r="J29" s="59">
        <v>6.2154293152974181E-2</v>
      </c>
    </row>
    <row r="30" spans="1:10" ht="26.1" customHeight="1" x14ac:dyDescent="0.2">
      <c r="A30" s="42" t="s">
        <v>99</v>
      </c>
      <c r="B30" s="43" t="s">
        <v>100</v>
      </c>
      <c r="C30" s="43" t="s">
        <v>82</v>
      </c>
      <c r="D30" s="51" t="s">
        <v>101</v>
      </c>
      <c r="E30" s="43" t="s">
        <v>88</v>
      </c>
      <c r="F30" s="43">
        <v>4</v>
      </c>
      <c r="G30" s="56">
        <v>1817.12</v>
      </c>
      <c r="H30" s="56">
        <v>2287.9299999999998</v>
      </c>
      <c r="I30" s="56">
        <v>9151.7199999999993</v>
      </c>
      <c r="J30" s="57">
        <v>6.9171281306508311E-3</v>
      </c>
    </row>
    <row r="31" spans="1:10" ht="24" customHeight="1" x14ac:dyDescent="0.2">
      <c r="A31" s="42" t="s">
        <v>102</v>
      </c>
      <c r="B31" s="43" t="s">
        <v>103</v>
      </c>
      <c r="C31" s="43" t="s">
        <v>82</v>
      </c>
      <c r="D31" s="51" t="s">
        <v>104</v>
      </c>
      <c r="E31" s="43" t="s">
        <v>88</v>
      </c>
      <c r="F31" s="43">
        <v>4</v>
      </c>
      <c r="G31" s="56">
        <v>304.44</v>
      </c>
      <c r="H31" s="56">
        <v>383.32</v>
      </c>
      <c r="I31" s="56">
        <v>1533.28</v>
      </c>
      <c r="J31" s="57">
        <v>1.1588962752536471E-3</v>
      </c>
    </row>
    <row r="32" spans="1:10" ht="24" customHeight="1" x14ac:dyDescent="0.2">
      <c r="A32" s="44" t="s">
        <v>105</v>
      </c>
      <c r="B32" s="45" t="s">
        <v>106</v>
      </c>
      <c r="C32" s="45" t="s">
        <v>82</v>
      </c>
      <c r="D32" s="52" t="s">
        <v>107</v>
      </c>
      <c r="E32" s="45" t="s">
        <v>108</v>
      </c>
      <c r="F32" s="45">
        <v>6</v>
      </c>
      <c r="G32" s="58">
        <v>4580.03</v>
      </c>
      <c r="H32" s="58">
        <v>5766.71</v>
      </c>
      <c r="I32" s="58">
        <v>34600.26</v>
      </c>
      <c r="J32" s="59">
        <v>2.6151852523223256E-2</v>
      </c>
    </row>
    <row r="33" spans="1:10" ht="26.1" customHeight="1" x14ac:dyDescent="0.2">
      <c r="A33" s="40" t="s">
        <v>20</v>
      </c>
      <c r="B33" s="41"/>
      <c r="C33" s="41"/>
      <c r="D33" s="50" t="s">
        <v>21</v>
      </c>
      <c r="E33" s="41"/>
      <c r="F33" s="41"/>
      <c r="G33" s="41"/>
      <c r="H33" s="41"/>
      <c r="I33" s="54">
        <v>93733.86</v>
      </c>
      <c r="J33" s="55">
        <v>7.0846695462764023E-2</v>
      </c>
    </row>
    <row r="34" spans="1:10" ht="24" customHeight="1" x14ac:dyDescent="0.2">
      <c r="A34" s="40" t="s">
        <v>109</v>
      </c>
      <c r="B34" s="41"/>
      <c r="C34" s="41"/>
      <c r="D34" s="50" t="s">
        <v>110</v>
      </c>
      <c r="E34" s="41"/>
      <c r="F34" s="41"/>
      <c r="G34" s="41"/>
      <c r="H34" s="41"/>
      <c r="I34" s="54">
        <v>3889.92</v>
      </c>
      <c r="J34" s="55">
        <v>2.9401112641100559E-3</v>
      </c>
    </row>
    <row r="35" spans="1:10" ht="26.1" customHeight="1" x14ac:dyDescent="0.2">
      <c r="A35" s="42" t="s">
        <v>111</v>
      </c>
      <c r="B35" s="43" t="s">
        <v>112</v>
      </c>
      <c r="C35" s="43" t="s">
        <v>53</v>
      </c>
      <c r="D35" s="51" t="s">
        <v>113</v>
      </c>
      <c r="E35" s="43" t="s">
        <v>114</v>
      </c>
      <c r="F35" s="43">
        <v>24</v>
      </c>
      <c r="G35" s="56">
        <v>128.72999999999999</v>
      </c>
      <c r="H35" s="56">
        <v>162.08000000000001</v>
      </c>
      <c r="I35" s="56">
        <v>3889.92</v>
      </c>
      <c r="J35" s="57">
        <v>2.9401112641100559E-3</v>
      </c>
    </row>
    <row r="36" spans="1:10" ht="24" customHeight="1" x14ac:dyDescent="0.2">
      <c r="A36" s="40" t="s">
        <v>115</v>
      </c>
      <c r="B36" s="41"/>
      <c r="C36" s="41"/>
      <c r="D36" s="50" t="s">
        <v>116</v>
      </c>
      <c r="E36" s="41"/>
      <c r="F36" s="41"/>
      <c r="G36" s="41"/>
      <c r="H36" s="41"/>
      <c r="I36" s="54">
        <v>66553.759999999995</v>
      </c>
      <c r="J36" s="55">
        <v>5.0303209177792164E-2</v>
      </c>
    </row>
    <row r="37" spans="1:10" ht="39" customHeight="1" x14ac:dyDescent="0.2">
      <c r="A37" s="42" t="s">
        <v>117</v>
      </c>
      <c r="B37" s="43" t="s">
        <v>118</v>
      </c>
      <c r="C37" s="43" t="s">
        <v>46</v>
      </c>
      <c r="D37" s="51" t="s">
        <v>119</v>
      </c>
      <c r="E37" s="43" t="s">
        <v>48</v>
      </c>
      <c r="F37" s="43">
        <v>1</v>
      </c>
      <c r="G37" s="56">
        <v>41600</v>
      </c>
      <c r="H37" s="56">
        <v>52378.559999999998</v>
      </c>
      <c r="I37" s="56">
        <v>52378.559999999998</v>
      </c>
      <c r="J37" s="57">
        <v>3.9589193159207496E-2</v>
      </c>
    </row>
    <row r="38" spans="1:10" ht="26.1" customHeight="1" x14ac:dyDescent="0.2">
      <c r="A38" s="42" t="s">
        <v>120</v>
      </c>
      <c r="B38" s="43" t="s">
        <v>121</v>
      </c>
      <c r="C38" s="43" t="s">
        <v>122</v>
      </c>
      <c r="D38" s="51" t="s">
        <v>123</v>
      </c>
      <c r="E38" s="43" t="s">
        <v>124</v>
      </c>
      <c r="F38" s="43">
        <v>40</v>
      </c>
      <c r="G38" s="56">
        <v>281.45999999999998</v>
      </c>
      <c r="H38" s="56">
        <v>354.38</v>
      </c>
      <c r="I38" s="56">
        <v>14175.2</v>
      </c>
      <c r="J38" s="57">
        <v>1.0714016018584667E-2</v>
      </c>
    </row>
    <row r="39" spans="1:10" ht="24" customHeight="1" x14ac:dyDescent="0.2">
      <c r="A39" s="40" t="s">
        <v>125</v>
      </c>
      <c r="B39" s="41"/>
      <c r="C39" s="41"/>
      <c r="D39" s="50" t="s">
        <v>126</v>
      </c>
      <c r="E39" s="41"/>
      <c r="F39" s="41"/>
      <c r="G39" s="41"/>
      <c r="H39" s="41"/>
      <c r="I39" s="54">
        <v>23290.18</v>
      </c>
      <c r="J39" s="55">
        <v>1.7603375020861803E-2</v>
      </c>
    </row>
    <row r="40" spans="1:10" ht="24" customHeight="1" x14ac:dyDescent="0.2">
      <c r="A40" s="42" t="s">
        <v>127</v>
      </c>
      <c r="B40" s="43" t="s">
        <v>128</v>
      </c>
      <c r="C40" s="43" t="s">
        <v>46</v>
      </c>
      <c r="D40" s="51" t="s">
        <v>129</v>
      </c>
      <c r="E40" s="43" t="s">
        <v>48</v>
      </c>
      <c r="F40" s="43">
        <v>1</v>
      </c>
      <c r="G40" s="56">
        <v>18497.490000000002</v>
      </c>
      <c r="H40" s="56">
        <v>23290.18</v>
      </c>
      <c r="I40" s="56">
        <v>23290.18</v>
      </c>
      <c r="J40" s="57">
        <v>1.7603375020861803E-2</v>
      </c>
    </row>
    <row r="41" spans="1:10" ht="24" customHeight="1" x14ac:dyDescent="0.2">
      <c r="A41" s="40" t="s">
        <v>22</v>
      </c>
      <c r="B41" s="41"/>
      <c r="C41" s="41"/>
      <c r="D41" s="50" t="s">
        <v>23</v>
      </c>
      <c r="E41" s="41"/>
      <c r="F41" s="41"/>
      <c r="G41" s="41"/>
      <c r="H41" s="41"/>
      <c r="I41" s="54">
        <v>3705.68</v>
      </c>
      <c r="J41" s="55">
        <v>2.8008574750090884E-3</v>
      </c>
    </row>
    <row r="42" spans="1:10" ht="24" customHeight="1" x14ac:dyDescent="0.2">
      <c r="A42" s="40" t="s">
        <v>130</v>
      </c>
      <c r="B42" s="41"/>
      <c r="C42" s="41"/>
      <c r="D42" s="50" t="s">
        <v>131</v>
      </c>
      <c r="E42" s="41"/>
      <c r="F42" s="41"/>
      <c r="G42" s="41"/>
      <c r="H42" s="41"/>
      <c r="I42" s="54">
        <v>3705.68</v>
      </c>
      <c r="J42" s="55">
        <v>2.8008574750090884E-3</v>
      </c>
    </row>
    <row r="43" spans="1:10" ht="51.95" customHeight="1" x14ac:dyDescent="0.2">
      <c r="A43" s="44" t="s">
        <v>132</v>
      </c>
      <c r="B43" s="45" t="s">
        <v>133</v>
      </c>
      <c r="C43" s="45" t="s">
        <v>53</v>
      </c>
      <c r="D43" s="52" t="s">
        <v>134</v>
      </c>
      <c r="E43" s="45" t="s">
        <v>108</v>
      </c>
      <c r="F43" s="45">
        <v>3</v>
      </c>
      <c r="G43" s="58">
        <v>575</v>
      </c>
      <c r="H43" s="58">
        <v>723.98</v>
      </c>
      <c r="I43" s="58">
        <v>2171.94</v>
      </c>
      <c r="J43" s="59">
        <v>1.6416135187796138E-3</v>
      </c>
    </row>
    <row r="44" spans="1:10" ht="24" customHeight="1" x14ac:dyDescent="0.2">
      <c r="A44" s="42" t="s">
        <v>135</v>
      </c>
      <c r="B44" s="43" t="s">
        <v>136</v>
      </c>
      <c r="C44" s="43" t="s">
        <v>122</v>
      </c>
      <c r="D44" s="51" t="s">
        <v>137</v>
      </c>
      <c r="E44" s="43" t="s">
        <v>55</v>
      </c>
      <c r="F44" s="43">
        <v>48</v>
      </c>
      <c r="G44" s="56">
        <v>17.71</v>
      </c>
      <c r="H44" s="56">
        <v>22.29</v>
      </c>
      <c r="I44" s="56">
        <v>1069.92</v>
      </c>
      <c r="J44" s="57">
        <v>8.0867571664626297E-4</v>
      </c>
    </row>
    <row r="45" spans="1:10" ht="26.1" customHeight="1" x14ac:dyDescent="0.2">
      <c r="A45" s="42" t="s">
        <v>138</v>
      </c>
      <c r="B45" s="43" t="s">
        <v>139</v>
      </c>
      <c r="C45" s="43" t="s">
        <v>53</v>
      </c>
      <c r="D45" s="51" t="s">
        <v>140</v>
      </c>
      <c r="E45" s="43" t="s">
        <v>55</v>
      </c>
      <c r="F45" s="43">
        <v>3.2</v>
      </c>
      <c r="G45" s="56">
        <v>10.42</v>
      </c>
      <c r="H45" s="56">
        <v>13.11</v>
      </c>
      <c r="I45" s="56">
        <v>41.95</v>
      </c>
      <c r="J45" s="57">
        <v>3.1706993339044725E-5</v>
      </c>
    </row>
    <row r="46" spans="1:10" ht="26.1" customHeight="1" x14ac:dyDescent="0.2">
      <c r="A46" s="42" t="s">
        <v>141</v>
      </c>
      <c r="B46" s="43" t="s">
        <v>142</v>
      </c>
      <c r="C46" s="43" t="s">
        <v>53</v>
      </c>
      <c r="D46" s="51" t="s">
        <v>143</v>
      </c>
      <c r="E46" s="43" t="s">
        <v>55</v>
      </c>
      <c r="F46" s="43">
        <v>48</v>
      </c>
      <c r="G46" s="56">
        <v>1.94</v>
      </c>
      <c r="H46" s="56">
        <v>2.44</v>
      </c>
      <c r="I46" s="56">
        <v>117.12</v>
      </c>
      <c r="J46" s="57">
        <v>8.8522599758496262E-5</v>
      </c>
    </row>
    <row r="47" spans="1:10" ht="39" customHeight="1" x14ac:dyDescent="0.2">
      <c r="A47" s="42" t="s">
        <v>144</v>
      </c>
      <c r="B47" s="43" t="s">
        <v>145</v>
      </c>
      <c r="C47" s="43" t="s">
        <v>53</v>
      </c>
      <c r="D47" s="51" t="s">
        <v>146</v>
      </c>
      <c r="E47" s="43" t="s">
        <v>71</v>
      </c>
      <c r="F47" s="43">
        <v>0.1</v>
      </c>
      <c r="G47" s="56">
        <v>785.72</v>
      </c>
      <c r="H47" s="56">
        <v>989.3</v>
      </c>
      <c r="I47" s="56">
        <v>98.93</v>
      </c>
      <c r="J47" s="57">
        <v>7.477408464914647E-5</v>
      </c>
    </row>
    <row r="48" spans="1:10" ht="26.1" customHeight="1" x14ac:dyDescent="0.2">
      <c r="A48" s="42" t="s">
        <v>147</v>
      </c>
      <c r="B48" s="43" t="s">
        <v>148</v>
      </c>
      <c r="C48" s="43" t="s">
        <v>53</v>
      </c>
      <c r="D48" s="51" t="s">
        <v>149</v>
      </c>
      <c r="E48" s="43" t="s">
        <v>71</v>
      </c>
      <c r="F48" s="43">
        <v>0.1</v>
      </c>
      <c r="G48" s="56">
        <v>310.04000000000002</v>
      </c>
      <c r="H48" s="56">
        <v>390.37</v>
      </c>
      <c r="I48" s="56">
        <v>39.03</v>
      </c>
      <c r="J48" s="57">
        <v>2.9499974970748883E-5</v>
      </c>
    </row>
    <row r="49" spans="1:10" ht="51.95" customHeight="1" x14ac:dyDescent="0.2">
      <c r="A49" s="42" t="s">
        <v>150</v>
      </c>
      <c r="B49" s="43" t="s">
        <v>151</v>
      </c>
      <c r="C49" s="43" t="s">
        <v>122</v>
      </c>
      <c r="D49" s="51" t="s">
        <v>152</v>
      </c>
      <c r="E49" s="43" t="s">
        <v>153</v>
      </c>
      <c r="F49" s="43">
        <v>1</v>
      </c>
      <c r="G49" s="56">
        <v>74.91</v>
      </c>
      <c r="H49" s="56">
        <v>94.31</v>
      </c>
      <c r="I49" s="56">
        <v>94.31</v>
      </c>
      <c r="J49" s="57">
        <v>7.128215832670579E-5</v>
      </c>
    </row>
    <row r="50" spans="1:10" ht="39" customHeight="1" x14ac:dyDescent="0.2">
      <c r="A50" s="42" t="s">
        <v>154</v>
      </c>
      <c r="B50" s="43" t="s">
        <v>155</v>
      </c>
      <c r="C50" s="43" t="s">
        <v>156</v>
      </c>
      <c r="D50" s="51" t="s">
        <v>157</v>
      </c>
      <c r="E50" s="43" t="s">
        <v>55</v>
      </c>
      <c r="F50" s="43">
        <v>3.2</v>
      </c>
      <c r="G50" s="56">
        <v>17.989999999999998</v>
      </c>
      <c r="H50" s="56">
        <v>22.65</v>
      </c>
      <c r="I50" s="56">
        <v>72.48</v>
      </c>
      <c r="J50" s="57">
        <v>5.4782428539069409E-5</v>
      </c>
    </row>
    <row r="51" spans="1:10" ht="24" customHeight="1" x14ac:dyDescent="0.2">
      <c r="A51" s="40" t="s">
        <v>24</v>
      </c>
      <c r="B51" s="41"/>
      <c r="C51" s="41"/>
      <c r="D51" s="50" t="s">
        <v>25</v>
      </c>
      <c r="E51" s="41"/>
      <c r="F51" s="41"/>
      <c r="G51" s="41"/>
      <c r="H51" s="41"/>
      <c r="I51" s="54">
        <v>433306.69</v>
      </c>
      <c r="J51" s="55">
        <v>0.32750541915598375</v>
      </c>
    </row>
    <row r="52" spans="1:10" ht="24" customHeight="1" x14ac:dyDescent="0.2">
      <c r="A52" s="40" t="s">
        <v>158</v>
      </c>
      <c r="B52" s="41"/>
      <c r="C52" s="41"/>
      <c r="D52" s="50" t="s">
        <v>159</v>
      </c>
      <c r="E52" s="41"/>
      <c r="F52" s="41"/>
      <c r="G52" s="41"/>
      <c r="H52" s="41"/>
      <c r="I52" s="54">
        <v>247353.84</v>
      </c>
      <c r="J52" s="55">
        <v>0.18695700970839416</v>
      </c>
    </row>
    <row r="53" spans="1:10" ht="51.95" customHeight="1" x14ac:dyDescent="0.2">
      <c r="A53" s="42" t="s">
        <v>160</v>
      </c>
      <c r="B53" s="43" t="s">
        <v>161</v>
      </c>
      <c r="C53" s="43" t="s">
        <v>46</v>
      </c>
      <c r="D53" s="51" t="s">
        <v>162</v>
      </c>
      <c r="E53" s="43" t="s">
        <v>48</v>
      </c>
      <c r="F53" s="43">
        <v>1</v>
      </c>
      <c r="G53" s="56">
        <v>215652.87</v>
      </c>
      <c r="H53" s="56">
        <v>247353.84</v>
      </c>
      <c r="I53" s="56">
        <v>247353.84</v>
      </c>
      <c r="J53" s="57">
        <v>0.18695700970839416</v>
      </c>
    </row>
    <row r="54" spans="1:10" ht="24" customHeight="1" x14ac:dyDescent="0.2">
      <c r="A54" s="40" t="s">
        <v>163</v>
      </c>
      <c r="B54" s="41"/>
      <c r="C54" s="41"/>
      <c r="D54" s="50" t="s">
        <v>164</v>
      </c>
      <c r="E54" s="41"/>
      <c r="F54" s="41"/>
      <c r="G54" s="41"/>
      <c r="H54" s="41"/>
      <c r="I54" s="54">
        <v>185952.85</v>
      </c>
      <c r="J54" s="55">
        <v>0.14054840944758959</v>
      </c>
    </row>
    <row r="55" spans="1:10" ht="39" customHeight="1" x14ac:dyDescent="0.2">
      <c r="A55" s="42" t="s">
        <v>165</v>
      </c>
      <c r="B55" s="43" t="s">
        <v>118</v>
      </c>
      <c r="C55" s="43" t="s">
        <v>46</v>
      </c>
      <c r="D55" s="51" t="s">
        <v>119</v>
      </c>
      <c r="E55" s="43" t="s">
        <v>48</v>
      </c>
      <c r="F55" s="43">
        <v>1</v>
      </c>
      <c r="G55" s="56">
        <v>41600</v>
      </c>
      <c r="H55" s="56">
        <v>52378.559999999998</v>
      </c>
      <c r="I55" s="56">
        <v>52378.559999999998</v>
      </c>
      <c r="J55" s="57">
        <v>3.9589193159207496E-2</v>
      </c>
    </row>
    <row r="56" spans="1:10" ht="39" customHeight="1" x14ac:dyDescent="0.2">
      <c r="A56" s="42" t="s">
        <v>166</v>
      </c>
      <c r="B56" s="43" t="s">
        <v>167</v>
      </c>
      <c r="C56" s="43" t="s">
        <v>46</v>
      </c>
      <c r="D56" s="51" t="s">
        <v>168</v>
      </c>
      <c r="E56" s="43" t="s">
        <v>48</v>
      </c>
      <c r="F56" s="43">
        <v>1</v>
      </c>
      <c r="G56" s="56">
        <v>24372.28</v>
      </c>
      <c r="H56" s="56">
        <v>30687.13</v>
      </c>
      <c r="I56" s="56">
        <v>30687.13</v>
      </c>
      <c r="J56" s="57">
        <v>2.3194198486398081E-2</v>
      </c>
    </row>
    <row r="57" spans="1:10" ht="26.1" customHeight="1" x14ac:dyDescent="0.2">
      <c r="A57" s="42" t="s">
        <v>169</v>
      </c>
      <c r="B57" s="43" t="s">
        <v>170</v>
      </c>
      <c r="C57" s="43" t="s">
        <v>46</v>
      </c>
      <c r="D57" s="51" t="s">
        <v>171</v>
      </c>
      <c r="E57" s="43" t="s">
        <v>48</v>
      </c>
      <c r="F57" s="43">
        <v>1</v>
      </c>
      <c r="G57" s="56">
        <v>24859.71</v>
      </c>
      <c r="H57" s="56">
        <v>31300.86</v>
      </c>
      <c r="I57" s="56">
        <v>31300.86</v>
      </c>
      <c r="J57" s="57">
        <v>2.3658072932690618E-2</v>
      </c>
    </row>
    <row r="58" spans="1:10" ht="24" customHeight="1" x14ac:dyDescent="0.2">
      <c r="A58" s="42" t="s">
        <v>172</v>
      </c>
      <c r="B58" s="43" t="s">
        <v>173</v>
      </c>
      <c r="C58" s="43" t="s">
        <v>46</v>
      </c>
      <c r="D58" s="51" t="s">
        <v>174</v>
      </c>
      <c r="E58" s="43" t="s">
        <v>48</v>
      </c>
      <c r="F58" s="43">
        <v>1</v>
      </c>
      <c r="G58" s="56">
        <v>30846.49</v>
      </c>
      <c r="H58" s="56">
        <v>38838.81</v>
      </c>
      <c r="I58" s="56">
        <v>38838.81</v>
      </c>
      <c r="J58" s="57">
        <v>2.9355468175600086E-2</v>
      </c>
    </row>
    <row r="59" spans="1:10" ht="24" customHeight="1" x14ac:dyDescent="0.2">
      <c r="A59" s="42" t="s">
        <v>175</v>
      </c>
      <c r="B59" s="43" t="s">
        <v>176</v>
      </c>
      <c r="C59" s="43" t="s">
        <v>46</v>
      </c>
      <c r="D59" s="51" t="s">
        <v>177</v>
      </c>
      <c r="E59" s="43" t="s">
        <v>178</v>
      </c>
      <c r="F59" s="43">
        <v>1</v>
      </c>
      <c r="G59" s="56">
        <v>24494.14</v>
      </c>
      <c r="H59" s="56">
        <v>30840.57</v>
      </c>
      <c r="I59" s="56">
        <v>30840.57</v>
      </c>
      <c r="J59" s="57">
        <v>2.3310172766682777E-2</v>
      </c>
    </row>
    <row r="60" spans="1:10" ht="26.1" customHeight="1" x14ac:dyDescent="0.2">
      <c r="A60" s="42" t="s">
        <v>179</v>
      </c>
      <c r="B60" s="43" t="s">
        <v>180</v>
      </c>
      <c r="C60" s="43" t="s">
        <v>46</v>
      </c>
      <c r="D60" s="51" t="s">
        <v>181</v>
      </c>
      <c r="E60" s="43" t="s">
        <v>178</v>
      </c>
      <c r="F60" s="43">
        <v>1</v>
      </c>
      <c r="G60" s="56">
        <v>757.26</v>
      </c>
      <c r="H60" s="56">
        <v>953.46</v>
      </c>
      <c r="I60" s="56">
        <v>953.46</v>
      </c>
      <c r="J60" s="57">
        <v>7.2065196350525821E-4</v>
      </c>
    </row>
    <row r="61" spans="1:10" ht="26.1" customHeight="1" x14ac:dyDescent="0.2">
      <c r="A61" s="42" t="s">
        <v>182</v>
      </c>
      <c r="B61" s="43" t="s">
        <v>183</v>
      </c>
      <c r="C61" s="43" t="s">
        <v>46</v>
      </c>
      <c r="D61" s="51" t="s">
        <v>184</v>
      </c>
      <c r="E61" s="43" t="s">
        <v>48</v>
      </c>
      <c r="F61" s="43">
        <v>1</v>
      </c>
      <c r="G61" s="56">
        <v>757.26</v>
      </c>
      <c r="H61" s="56">
        <v>953.46</v>
      </c>
      <c r="I61" s="56">
        <v>953.46</v>
      </c>
      <c r="J61" s="57">
        <v>7.2065196350525821E-4</v>
      </c>
    </row>
    <row r="62" spans="1:10" ht="24" customHeight="1" x14ac:dyDescent="0.2">
      <c r="A62" s="40" t="s">
        <v>26</v>
      </c>
      <c r="B62" s="41"/>
      <c r="C62" s="41"/>
      <c r="D62" s="50" t="s">
        <v>27</v>
      </c>
      <c r="E62" s="41"/>
      <c r="F62" s="41"/>
      <c r="G62" s="41"/>
      <c r="H62" s="41"/>
      <c r="I62" s="54">
        <v>165813.73000000001</v>
      </c>
      <c r="J62" s="55">
        <v>0.12532669446083816</v>
      </c>
    </row>
    <row r="63" spans="1:10" ht="24" customHeight="1" x14ac:dyDescent="0.2">
      <c r="A63" s="40" t="s">
        <v>185</v>
      </c>
      <c r="B63" s="41"/>
      <c r="C63" s="41"/>
      <c r="D63" s="50" t="s">
        <v>186</v>
      </c>
      <c r="E63" s="41"/>
      <c r="F63" s="41"/>
      <c r="G63" s="41"/>
      <c r="H63" s="41"/>
      <c r="I63" s="54">
        <v>127792.45</v>
      </c>
      <c r="J63" s="55">
        <v>9.6589138520386322E-2</v>
      </c>
    </row>
    <row r="64" spans="1:10" ht="65.099999999999994" customHeight="1" x14ac:dyDescent="0.2">
      <c r="A64" s="42" t="s">
        <v>187</v>
      </c>
      <c r="B64" s="43" t="s">
        <v>188</v>
      </c>
      <c r="C64" s="43" t="s">
        <v>53</v>
      </c>
      <c r="D64" s="51" t="s">
        <v>189</v>
      </c>
      <c r="E64" s="43" t="s">
        <v>71</v>
      </c>
      <c r="F64" s="43">
        <v>126</v>
      </c>
      <c r="G64" s="56">
        <v>11.42</v>
      </c>
      <c r="H64" s="56">
        <v>14.37</v>
      </c>
      <c r="I64" s="56">
        <v>1810.62</v>
      </c>
      <c r="J64" s="57">
        <v>1.3685176705492529E-3</v>
      </c>
    </row>
    <row r="65" spans="1:10" ht="24" customHeight="1" x14ac:dyDescent="0.2">
      <c r="A65" s="42" t="s">
        <v>190</v>
      </c>
      <c r="B65" s="43" t="s">
        <v>191</v>
      </c>
      <c r="C65" s="43" t="s">
        <v>46</v>
      </c>
      <c r="D65" s="51" t="s">
        <v>192</v>
      </c>
      <c r="E65" s="43" t="s">
        <v>48</v>
      </c>
      <c r="F65" s="43">
        <v>1</v>
      </c>
      <c r="G65" s="56">
        <v>103739.18</v>
      </c>
      <c r="H65" s="56">
        <v>118988.83</v>
      </c>
      <c r="I65" s="56">
        <v>118988.83</v>
      </c>
      <c r="J65" s="57">
        <v>8.9935114189051854E-2</v>
      </c>
    </row>
    <row r="66" spans="1:10" ht="51.95" customHeight="1" x14ac:dyDescent="0.2">
      <c r="A66" s="42" t="s">
        <v>193</v>
      </c>
      <c r="B66" s="43" t="s">
        <v>194</v>
      </c>
      <c r="C66" s="43" t="s">
        <v>53</v>
      </c>
      <c r="D66" s="51" t="s">
        <v>195</v>
      </c>
      <c r="E66" s="43" t="s">
        <v>92</v>
      </c>
      <c r="F66" s="43">
        <v>42</v>
      </c>
      <c r="G66" s="56">
        <v>83.78</v>
      </c>
      <c r="H66" s="56">
        <v>105.48</v>
      </c>
      <c r="I66" s="56">
        <v>4430.16</v>
      </c>
      <c r="J66" s="57">
        <v>3.3484398953731198E-3</v>
      </c>
    </row>
    <row r="67" spans="1:10" ht="65.099999999999994" customHeight="1" x14ac:dyDescent="0.2">
      <c r="A67" s="42" t="s">
        <v>196</v>
      </c>
      <c r="B67" s="43" t="s">
        <v>197</v>
      </c>
      <c r="C67" s="43" t="s">
        <v>53</v>
      </c>
      <c r="D67" s="51" t="s">
        <v>198</v>
      </c>
      <c r="E67" s="43" t="s">
        <v>71</v>
      </c>
      <c r="F67" s="43">
        <v>126</v>
      </c>
      <c r="G67" s="56">
        <v>16.16</v>
      </c>
      <c r="H67" s="56">
        <v>20.34</v>
      </c>
      <c r="I67" s="56">
        <v>2562.84</v>
      </c>
      <c r="J67" s="57">
        <v>1.9370667654120949E-3</v>
      </c>
    </row>
    <row r="68" spans="1:10" ht="24" customHeight="1" x14ac:dyDescent="0.2">
      <c r="A68" s="40" t="s">
        <v>199</v>
      </c>
      <c r="B68" s="41"/>
      <c r="C68" s="41"/>
      <c r="D68" s="50" t="s">
        <v>13</v>
      </c>
      <c r="E68" s="41"/>
      <c r="F68" s="41"/>
      <c r="G68" s="41"/>
      <c r="H68" s="41"/>
      <c r="I68" s="54">
        <v>38021.279999999999</v>
      </c>
      <c r="J68" s="55">
        <v>2.8737555940451832E-2</v>
      </c>
    </row>
    <row r="69" spans="1:10" ht="24" customHeight="1" x14ac:dyDescent="0.2">
      <c r="A69" s="42" t="s">
        <v>200</v>
      </c>
      <c r="B69" s="43" t="s">
        <v>201</v>
      </c>
      <c r="C69" s="43" t="s">
        <v>46</v>
      </c>
      <c r="D69" s="51" t="s">
        <v>202</v>
      </c>
      <c r="E69" s="43" t="s">
        <v>178</v>
      </c>
      <c r="F69" s="43">
        <v>1</v>
      </c>
      <c r="G69" s="56">
        <v>30197.19</v>
      </c>
      <c r="H69" s="56">
        <v>38021.279999999999</v>
      </c>
      <c r="I69" s="56">
        <v>38021.279999999999</v>
      </c>
      <c r="J69" s="57">
        <v>2.8737555940451832E-2</v>
      </c>
    </row>
    <row r="70" spans="1:10" ht="24" customHeight="1" x14ac:dyDescent="0.2">
      <c r="A70" s="40" t="s">
        <v>28</v>
      </c>
      <c r="B70" s="41"/>
      <c r="C70" s="41"/>
      <c r="D70" s="50" t="s">
        <v>13</v>
      </c>
      <c r="E70" s="41"/>
      <c r="F70" s="41"/>
      <c r="G70" s="41"/>
      <c r="H70" s="41"/>
      <c r="I70" s="54">
        <v>2532.9</v>
      </c>
      <c r="J70" s="55">
        <v>1.9144372688549792E-3</v>
      </c>
    </row>
    <row r="71" spans="1:10" ht="24" customHeight="1" thickBot="1" x14ac:dyDescent="0.25">
      <c r="A71" s="46" t="s">
        <v>203</v>
      </c>
      <c r="B71" s="47" t="s">
        <v>849</v>
      </c>
      <c r="C71" s="47" t="s">
        <v>46</v>
      </c>
      <c r="D71" s="53" t="s">
        <v>205</v>
      </c>
      <c r="E71" s="47" t="s">
        <v>178</v>
      </c>
      <c r="F71" s="47">
        <v>1</v>
      </c>
      <c r="G71" s="60">
        <v>2011.68</v>
      </c>
      <c r="H71" s="60">
        <v>2532.9</v>
      </c>
      <c r="I71" s="60">
        <v>2532.9</v>
      </c>
      <c r="J71" s="61">
        <v>1.9144372688549792E-3</v>
      </c>
    </row>
    <row r="72" spans="1:10" x14ac:dyDescent="0.2">
      <c r="A72" s="93"/>
      <c r="B72" s="94"/>
      <c r="C72" s="94"/>
      <c r="D72" s="94"/>
      <c r="E72" s="94"/>
      <c r="F72" s="94"/>
      <c r="G72" s="94"/>
      <c r="H72" s="94"/>
      <c r="I72" s="94"/>
      <c r="J72" s="95"/>
    </row>
    <row r="73" spans="1:10" x14ac:dyDescent="0.2">
      <c r="A73" s="345" t="s">
        <v>29</v>
      </c>
      <c r="B73" s="346"/>
      <c r="C73" s="346"/>
      <c r="D73" s="96" t="s">
        <v>30</v>
      </c>
      <c r="E73" s="97"/>
      <c r="F73" s="346" t="s">
        <v>31</v>
      </c>
      <c r="G73" s="347"/>
      <c r="H73" s="348">
        <v>1101355.55</v>
      </c>
      <c r="I73" s="347"/>
      <c r="J73" s="349"/>
    </row>
    <row r="74" spans="1:10" x14ac:dyDescent="0.2">
      <c r="A74" s="345" t="s">
        <v>32</v>
      </c>
      <c r="B74" s="346"/>
      <c r="C74" s="346"/>
      <c r="D74" s="96" t="s">
        <v>33</v>
      </c>
      <c r="E74" s="97"/>
      <c r="F74" s="346" t="s">
        <v>34</v>
      </c>
      <c r="G74" s="347"/>
      <c r="H74" s="348">
        <v>221696.42</v>
      </c>
      <c r="I74" s="347"/>
      <c r="J74" s="349"/>
    </row>
    <row r="75" spans="1:10" x14ac:dyDescent="0.2">
      <c r="A75" s="345" t="s">
        <v>35</v>
      </c>
      <c r="B75" s="346"/>
      <c r="C75" s="346"/>
      <c r="D75" s="96" t="s">
        <v>36</v>
      </c>
      <c r="E75" s="97"/>
      <c r="F75" s="346" t="s">
        <v>37</v>
      </c>
      <c r="G75" s="347"/>
      <c r="H75" s="348">
        <v>1323051.97</v>
      </c>
      <c r="I75" s="347"/>
      <c r="J75" s="349"/>
    </row>
    <row r="76" spans="1:10" s="38" customFormat="1" ht="20.100000000000001" customHeight="1" x14ac:dyDescent="0.2">
      <c r="A76" s="363" t="s">
        <v>934</v>
      </c>
      <c r="B76" s="364"/>
      <c r="C76" s="364"/>
      <c r="D76" s="365" t="s">
        <v>951</v>
      </c>
      <c r="E76" s="365"/>
      <c r="F76" s="365"/>
      <c r="G76" s="365"/>
      <c r="H76" s="365"/>
      <c r="I76" s="365"/>
      <c r="J76" s="366"/>
    </row>
    <row r="77" spans="1:10" s="38" customFormat="1" ht="20.100000000000001" customHeight="1" x14ac:dyDescent="0.2">
      <c r="A77" s="354" t="s">
        <v>935</v>
      </c>
      <c r="B77" s="355"/>
      <c r="C77" s="355"/>
      <c r="D77" s="356" t="s">
        <v>936</v>
      </c>
      <c r="E77" s="356"/>
      <c r="F77" s="356"/>
      <c r="G77" s="356"/>
      <c r="H77" s="356"/>
      <c r="I77" s="356"/>
      <c r="J77" s="357"/>
    </row>
    <row r="78" spans="1:10" s="38" customFormat="1" ht="20.100000000000001" customHeight="1" x14ac:dyDescent="0.2">
      <c r="A78" s="354" t="s">
        <v>937</v>
      </c>
      <c r="B78" s="355"/>
      <c r="C78" s="355"/>
      <c r="D78" s="358">
        <v>0.05</v>
      </c>
      <c r="E78" s="358"/>
      <c r="F78" s="358"/>
      <c r="G78" s="358"/>
      <c r="H78" s="358"/>
      <c r="I78" s="358"/>
      <c r="J78" s="359"/>
    </row>
    <row r="79" spans="1:10" s="38" customFormat="1" ht="20.100000000000001" customHeight="1" x14ac:dyDescent="0.2">
      <c r="A79" s="354" t="s">
        <v>938</v>
      </c>
      <c r="B79" s="355"/>
      <c r="C79" s="355"/>
      <c r="D79" s="360">
        <v>0</v>
      </c>
      <c r="E79" s="360"/>
      <c r="F79" s="360"/>
      <c r="G79" s="360"/>
      <c r="H79" s="360"/>
      <c r="I79" s="360"/>
      <c r="J79" s="361"/>
    </row>
    <row r="80" spans="1:10" s="38" customFormat="1" ht="20.100000000000001" customHeight="1" x14ac:dyDescent="0.2">
      <c r="A80" s="354" t="s">
        <v>939</v>
      </c>
      <c r="B80" s="355"/>
      <c r="C80" s="355"/>
      <c r="D80" s="358">
        <v>0.18</v>
      </c>
      <c r="E80" s="358"/>
      <c r="F80" s="358"/>
      <c r="G80" s="358"/>
      <c r="H80" s="358"/>
      <c r="I80" s="358"/>
      <c r="J80" s="359"/>
    </row>
    <row r="81" spans="1:10" s="38" customFormat="1" ht="20.100000000000001" customHeight="1" x14ac:dyDescent="0.2">
      <c r="A81" s="354" t="s">
        <v>940</v>
      </c>
      <c r="B81" s="355"/>
      <c r="C81" s="355"/>
      <c r="D81" s="356" t="s">
        <v>941</v>
      </c>
      <c r="E81" s="356"/>
      <c r="F81" s="356"/>
      <c r="G81" s="356"/>
      <c r="H81" s="356"/>
      <c r="I81" s="356"/>
      <c r="J81" s="357"/>
    </row>
    <row r="82" spans="1:10" s="38" customFormat="1" ht="20.100000000000001" customHeight="1" x14ac:dyDescent="0.2">
      <c r="A82" s="354" t="s">
        <v>942</v>
      </c>
      <c r="B82" s="355"/>
      <c r="C82" s="355"/>
      <c r="D82" s="356" t="s">
        <v>952</v>
      </c>
      <c r="E82" s="356"/>
      <c r="F82" s="356"/>
      <c r="G82" s="356"/>
      <c r="H82" s="356"/>
      <c r="I82" s="356"/>
      <c r="J82" s="357"/>
    </row>
    <row r="83" spans="1:10" s="38" customFormat="1" ht="20.100000000000001" customHeight="1" x14ac:dyDescent="0.2">
      <c r="A83" s="354" t="s">
        <v>943</v>
      </c>
      <c r="B83" s="355"/>
      <c r="C83" s="355"/>
      <c r="D83" s="356" t="s">
        <v>952</v>
      </c>
      <c r="E83" s="356"/>
      <c r="F83" s="356"/>
      <c r="G83" s="356"/>
      <c r="H83" s="356"/>
      <c r="I83" s="356"/>
      <c r="J83" s="357"/>
    </row>
    <row r="84" spans="1:10" s="38" customFormat="1" ht="20.25" customHeight="1" x14ac:dyDescent="0.2">
      <c r="A84" s="383" t="s">
        <v>944</v>
      </c>
      <c r="B84" s="384"/>
      <c r="C84" s="384"/>
      <c r="D84" s="385" t="s">
        <v>835</v>
      </c>
      <c r="E84" s="385"/>
      <c r="F84" s="385"/>
      <c r="G84" s="385"/>
      <c r="H84" s="385"/>
      <c r="I84" s="385"/>
      <c r="J84" s="386"/>
    </row>
    <row r="85" spans="1:10" s="294" customFormat="1" ht="20.100000000000001" customHeight="1" x14ac:dyDescent="0.2">
      <c r="A85" s="388" t="s">
        <v>945</v>
      </c>
      <c r="B85" s="385"/>
      <c r="C85" s="385"/>
      <c r="D85" s="385"/>
      <c r="E85" s="385"/>
      <c r="F85" s="385"/>
      <c r="G85" s="385"/>
      <c r="H85" s="385"/>
      <c r="I85" s="385"/>
      <c r="J85" s="386"/>
    </row>
    <row r="86" spans="1:10" s="294" customFormat="1" ht="32.1" customHeight="1" x14ac:dyDescent="0.2">
      <c r="A86" s="388" t="s">
        <v>946</v>
      </c>
      <c r="B86" s="385"/>
      <c r="C86" s="385"/>
      <c r="D86" s="385"/>
      <c r="E86" s="385"/>
      <c r="F86" s="385"/>
      <c r="G86" s="385"/>
      <c r="H86" s="385"/>
      <c r="I86" s="385"/>
      <c r="J86" s="386"/>
    </row>
    <row r="87" spans="1:10" s="294" customFormat="1" ht="31.5" customHeight="1" x14ac:dyDescent="0.2">
      <c r="A87" s="388" t="s">
        <v>947</v>
      </c>
      <c r="B87" s="385"/>
      <c r="C87" s="385"/>
      <c r="D87" s="385"/>
      <c r="E87" s="385"/>
      <c r="F87" s="385"/>
      <c r="G87" s="385"/>
      <c r="H87" s="385"/>
      <c r="I87" s="385"/>
      <c r="J87" s="386"/>
    </row>
    <row r="88" spans="1:10" s="294" customFormat="1" ht="31.5" customHeight="1" x14ac:dyDescent="0.2">
      <c r="A88" s="388" t="s">
        <v>948</v>
      </c>
      <c r="B88" s="385"/>
      <c r="C88" s="385"/>
      <c r="D88" s="385"/>
      <c r="E88" s="385"/>
      <c r="F88" s="385"/>
      <c r="G88" s="385"/>
      <c r="H88" s="385"/>
      <c r="I88" s="385"/>
      <c r="J88" s="386"/>
    </row>
    <row r="89" spans="1:10" s="38" customFormat="1" ht="20.100000000000001" customHeight="1" x14ac:dyDescent="0.2">
      <c r="A89" s="387" t="s">
        <v>949</v>
      </c>
      <c r="B89" s="365"/>
      <c r="C89" s="365"/>
      <c r="D89" s="365"/>
      <c r="E89" s="365"/>
      <c r="F89" s="365"/>
      <c r="G89" s="365"/>
      <c r="H89" s="365"/>
      <c r="I89" s="365"/>
      <c r="J89" s="366"/>
    </row>
    <row r="90" spans="1:10" s="38" customFormat="1" ht="20.100000000000001" customHeight="1" thickBot="1" x14ac:dyDescent="0.25">
      <c r="A90" s="387" t="s">
        <v>950</v>
      </c>
      <c r="B90" s="365"/>
      <c r="C90" s="365"/>
      <c r="D90" s="365"/>
      <c r="E90" s="365"/>
      <c r="F90" s="365"/>
      <c r="G90" s="365"/>
      <c r="H90" s="365"/>
      <c r="I90" s="365"/>
      <c r="J90" s="366"/>
    </row>
    <row r="91" spans="1:10" ht="39.950000000000003" customHeight="1" x14ac:dyDescent="0.2">
      <c r="A91" s="342" t="str">
        <f>'Resumo do Orçamento'!A24</f>
        <v>Natal, 13 de dezembro de 2023.</v>
      </c>
      <c r="B91" s="343"/>
      <c r="C91" s="343"/>
      <c r="D91" s="343"/>
      <c r="E91" s="343"/>
      <c r="F91" s="343"/>
      <c r="G91" s="343"/>
      <c r="H91" s="343"/>
      <c r="I91" s="343"/>
      <c r="J91" s="344"/>
    </row>
    <row r="92" spans="1:10" ht="90" customHeight="1" thickBot="1" x14ac:dyDescent="0.3">
      <c r="A92" s="353" t="str">
        <f>'Resumo do Orçamento'!A25</f>
        <v>_______________________________________________________________
NEY DIAS FREITAS
Sócio/CEO/Proprietário</v>
      </c>
      <c r="B92" s="296"/>
      <c r="C92" s="296"/>
      <c r="D92" s="296"/>
      <c r="E92" s="296"/>
      <c r="F92" s="296"/>
      <c r="G92" s="296"/>
      <c r="H92" s="296"/>
      <c r="I92" s="296"/>
      <c r="J92" s="297"/>
    </row>
    <row r="93" spans="1:10" ht="110.1" customHeight="1" thickBot="1" x14ac:dyDescent="0.3">
      <c r="A93" s="350" t="str">
        <f>'Resumo do Orçamento'!A26</f>
        <v>_______________________________________________________________
ENG. CIVIL MARCO POLO DE LEMOS RIBEIRO
CREA/RN 210.873.923-8/RN</v>
      </c>
      <c r="B93" s="351"/>
      <c r="C93" s="351"/>
      <c r="D93" s="351"/>
      <c r="E93" s="351"/>
      <c r="F93" s="351"/>
      <c r="G93" s="351"/>
      <c r="H93" s="351"/>
      <c r="I93" s="351"/>
      <c r="J93" s="352"/>
    </row>
  </sheetData>
  <mergeCells count="52">
    <mergeCell ref="D84:J84"/>
    <mergeCell ref="A90:J90"/>
    <mergeCell ref="A85:J85"/>
    <mergeCell ref="A86:J86"/>
    <mergeCell ref="A87:J87"/>
    <mergeCell ref="A88:J88"/>
    <mergeCell ref="A89:J89"/>
    <mergeCell ref="A6:J6"/>
    <mergeCell ref="B7:D7"/>
    <mergeCell ref="B8:D8"/>
    <mergeCell ref="E7:F7"/>
    <mergeCell ref="G7:H7"/>
    <mergeCell ref="I7:J7"/>
    <mergeCell ref="B1:J1"/>
    <mergeCell ref="B2:H2"/>
    <mergeCell ref="I2:J3"/>
    <mergeCell ref="B3:H3"/>
    <mergeCell ref="B4:H4"/>
    <mergeCell ref="I4:J5"/>
    <mergeCell ref="B5:H5"/>
    <mergeCell ref="A93:J93"/>
    <mergeCell ref="A75:C75"/>
    <mergeCell ref="F75:G75"/>
    <mergeCell ref="H75:J75"/>
    <mergeCell ref="A92:J92"/>
    <mergeCell ref="A77:C77"/>
    <mergeCell ref="D77:J77"/>
    <mergeCell ref="A78:C78"/>
    <mergeCell ref="D78:J78"/>
    <mergeCell ref="A79:C79"/>
    <mergeCell ref="D79:J79"/>
    <mergeCell ref="A80:C80"/>
    <mergeCell ref="D80:J80"/>
    <mergeCell ref="A81:C81"/>
    <mergeCell ref="D81:J81"/>
    <mergeCell ref="A82:C82"/>
    <mergeCell ref="E8:F8"/>
    <mergeCell ref="G8:H8"/>
    <mergeCell ref="A91:J91"/>
    <mergeCell ref="A73:C73"/>
    <mergeCell ref="F73:G73"/>
    <mergeCell ref="H73:J73"/>
    <mergeCell ref="A74:C74"/>
    <mergeCell ref="F74:G74"/>
    <mergeCell ref="H74:J74"/>
    <mergeCell ref="I8:J8"/>
    <mergeCell ref="A76:C76"/>
    <mergeCell ref="D76:J76"/>
    <mergeCell ref="D82:J82"/>
    <mergeCell ref="A83:C83"/>
    <mergeCell ref="D83:J83"/>
    <mergeCell ref="A84:C84"/>
  </mergeCells>
  <printOptions horizontalCentered="1"/>
  <pageMargins left="7.874015748031496E-2" right="7.874015748031496E-2" top="7.874015748031496E-2" bottom="7.874015748031496E-2" header="0" footer="0"/>
  <pageSetup paperSize="9" scale="76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193CD3-2926-47B3-A5B7-003884D4690F}">
  <dimension ref="A1:K753"/>
  <sheetViews>
    <sheetView view="pageBreakPreview" zoomScale="90" zoomScaleNormal="90" zoomScaleSheetLayoutView="90" workbookViewId="0">
      <selection activeCell="A24" sqref="A24:K24"/>
    </sheetView>
  </sheetViews>
  <sheetFormatPr defaultRowHeight="14.25" x14ac:dyDescent="0.2"/>
  <cols>
    <col min="1" max="1" width="11.125" style="37" customWidth="1"/>
    <col min="2" max="2" width="12" style="37" bestFit="1" customWidth="1"/>
    <col min="3" max="3" width="10" style="37" bestFit="1" customWidth="1"/>
    <col min="4" max="4" width="60" bestFit="1" customWidth="1"/>
    <col min="5" max="5" width="15" bestFit="1" customWidth="1"/>
    <col min="6" max="6" width="12" bestFit="1" customWidth="1"/>
    <col min="7" max="8" width="12" style="37" bestFit="1" customWidth="1"/>
    <col min="9" max="9" width="13" style="37" bestFit="1" customWidth="1"/>
    <col min="10" max="10" width="14" style="37" bestFit="1" customWidth="1"/>
  </cols>
  <sheetData>
    <row r="1" spans="1:11" s="31" customFormat="1" ht="101.25" customHeight="1" thickBot="1" x14ac:dyDescent="0.25">
      <c r="A1" s="29"/>
      <c r="B1" s="323" t="s">
        <v>839</v>
      </c>
      <c r="C1" s="323"/>
      <c r="D1" s="323"/>
      <c r="E1" s="323"/>
      <c r="F1" s="323"/>
      <c r="G1" s="323"/>
      <c r="H1" s="323"/>
      <c r="I1" s="323"/>
      <c r="J1" s="324"/>
      <c r="K1" s="30"/>
    </row>
    <row r="2" spans="1:11" s="31" customFormat="1" ht="20.100000000000001" customHeight="1" thickBot="1" x14ac:dyDescent="0.25">
      <c r="A2" s="116" t="s">
        <v>840</v>
      </c>
      <c r="B2" s="367" t="str">
        <f>'Resumo do Orçamento'!D2</f>
        <v>CODEVASF - UASG 195006</v>
      </c>
      <c r="C2" s="368"/>
      <c r="D2" s="368"/>
      <c r="E2" s="368"/>
      <c r="F2" s="368"/>
      <c r="G2" s="368"/>
      <c r="H2" s="369"/>
      <c r="I2" s="370" t="s">
        <v>841</v>
      </c>
      <c r="J2" s="371"/>
      <c r="K2" s="30"/>
    </row>
    <row r="3" spans="1:11" s="31" customFormat="1" ht="20.100000000000001" customHeight="1" thickBot="1" x14ac:dyDescent="0.25">
      <c r="A3" s="116" t="s">
        <v>842</v>
      </c>
      <c r="B3" s="367" t="str">
        <f>'Resumo do Orçamento'!D3</f>
        <v>Secretaria De Licitações e Contratos – PR/SL</v>
      </c>
      <c r="C3" s="368"/>
      <c r="D3" s="368"/>
      <c r="E3" s="368"/>
      <c r="F3" s="368"/>
      <c r="G3" s="368"/>
      <c r="H3" s="369"/>
      <c r="I3" s="372"/>
      <c r="J3" s="373"/>
      <c r="K3" s="30"/>
    </row>
    <row r="4" spans="1:11" s="31" customFormat="1" ht="20.100000000000001" customHeight="1" thickBot="1" x14ac:dyDescent="0.25">
      <c r="A4" s="116" t="s">
        <v>843</v>
      </c>
      <c r="B4" s="367" t="str">
        <f>'Resumo do Orçamento'!D4</f>
        <v>RDC Nº 60/2023 - PROCESSO Nº: 59500.002041/2023-47-e</v>
      </c>
      <c r="C4" s="368"/>
      <c r="D4" s="368"/>
      <c r="E4" s="368"/>
      <c r="F4" s="368"/>
      <c r="G4" s="368"/>
      <c r="H4" s="369"/>
      <c r="I4" s="374" t="s">
        <v>855</v>
      </c>
      <c r="J4" s="375"/>
      <c r="K4" s="30"/>
    </row>
    <row r="5" spans="1:11" s="31" customFormat="1" ht="49.5" customHeight="1" thickBot="1" x14ac:dyDescent="0.25">
      <c r="A5" s="116" t="s">
        <v>844</v>
      </c>
      <c r="B5" s="367" t="str">
        <f>'Resumo do Orçamento'!D5</f>
        <v>Contratação de empresa de engenharia para realização de obras civis na estrutura na tomada d’água e substituição da comporta da tomada d'água da barragem de estreito, localizada em Urandi, Bahia.</v>
      </c>
      <c r="C5" s="368"/>
      <c r="D5" s="368"/>
      <c r="E5" s="368"/>
      <c r="F5" s="368"/>
      <c r="G5" s="368"/>
      <c r="H5" s="369"/>
      <c r="I5" s="376"/>
      <c r="J5" s="377"/>
      <c r="K5" s="30"/>
    </row>
    <row r="6" spans="1:11" s="33" customFormat="1" ht="15" thickBot="1" x14ac:dyDescent="0.25">
      <c r="A6" s="378" t="s">
        <v>930</v>
      </c>
      <c r="B6" s="379"/>
      <c r="C6" s="379"/>
      <c r="D6" s="379"/>
      <c r="E6" s="379"/>
      <c r="F6" s="379"/>
      <c r="G6" s="379"/>
      <c r="H6" s="379"/>
      <c r="I6" s="379"/>
      <c r="J6" s="380"/>
    </row>
    <row r="7" spans="1:11" ht="15" x14ac:dyDescent="0.2">
      <c r="A7" s="34"/>
      <c r="B7" s="381" t="s">
        <v>0</v>
      </c>
      <c r="C7" s="381"/>
      <c r="D7" s="381"/>
      <c r="E7" s="381" t="s">
        <v>1</v>
      </c>
      <c r="F7" s="381"/>
      <c r="G7" s="394" t="s">
        <v>2</v>
      </c>
      <c r="H7" s="394"/>
      <c r="I7" s="394" t="s">
        <v>3</v>
      </c>
      <c r="J7" s="395"/>
    </row>
    <row r="8" spans="1:11" ht="80.099999999999994" customHeight="1" thickBot="1" x14ac:dyDescent="0.25">
      <c r="A8" s="117"/>
      <c r="B8" s="341" t="s">
        <v>4</v>
      </c>
      <c r="C8" s="341"/>
      <c r="D8" s="341"/>
      <c r="E8" s="341" t="s">
        <v>5</v>
      </c>
      <c r="F8" s="341"/>
      <c r="G8" s="389" t="s">
        <v>6</v>
      </c>
      <c r="H8" s="389"/>
      <c r="I8" s="389" t="s">
        <v>7</v>
      </c>
      <c r="J8" s="390"/>
    </row>
    <row r="9" spans="1:11" ht="24" customHeight="1" thickBot="1" x14ac:dyDescent="0.25">
      <c r="A9" s="162" t="s">
        <v>12</v>
      </c>
      <c r="B9" s="163"/>
      <c r="C9" s="163"/>
      <c r="D9" s="164" t="s">
        <v>13</v>
      </c>
      <c r="E9" s="164"/>
      <c r="F9" s="419"/>
      <c r="G9" s="419"/>
      <c r="H9" s="163"/>
      <c r="I9" s="163"/>
      <c r="J9" s="165">
        <v>144992.68</v>
      </c>
    </row>
    <row r="10" spans="1:11" ht="18" customHeight="1" x14ac:dyDescent="0.2">
      <c r="A10" s="132" t="s">
        <v>45</v>
      </c>
      <c r="B10" s="133" t="s">
        <v>39</v>
      </c>
      <c r="C10" s="133" t="s">
        <v>40</v>
      </c>
      <c r="D10" s="134" t="s">
        <v>9</v>
      </c>
      <c r="E10" s="420" t="s">
        <v>206</v>
      </c>
      <c r="F10" s="420"/>
      <c r="G10" s="133" t="s">
        <v>41</v>
      </c>
      <c r="H10" s="133" t="s">
        <v>42</v>
      </c>
      <c r="I10" s="133" t="s">
        <v>43</v>
      </c>
      <c r="J10" s="135" t="s">
        <v>10</v>
      </c>
    </row>
    <row r="11" spans="1:11" ht="24" customHeight="1" x14ac:dyDescent="0.2">
      <c r="A11" s="42" t="s">
        <v>207</v>
      </c>
      <c r="B11" s="43" t="s">
        <v>848</v>
      </c>
      <c r="C11" s="43" t="s">
        <v>46</v>
      </c>
      <c r="D11" s="51" t="s">
        <v>47</v>
      </c>
      <c r="E11" s="408" t="s">
        <v>208</v>
      </c>
      <c r="F11" s="408"/>
      <c r="G11" s="43" t="s">
        <v>48</v>
      </c>
      <c r="H11" s="119">
        <v>1</v>
      </c>
      <c r="I11" s="56">
        <v>16450.830000000002</v>
      </c>
      <c r="J11" s="136">
        <v>16450.830000000002</v>
      </c>
    </row>
    <row r="12" spans="1:11" ht="26.1" customHeight="1" x14ac:dyDescent="0.2">
      <c r="A12" s="137" t="s">
        <v>209</v>
      </c>
      <c r="B12" s="109" t="s">
        <v>112</v>
      </c>
      <c r="C12" s="109" t="s">
        <v>53</v>
      </c>
      <c r="D12" s="107" t="s">
        <v>113</v>
      </c>
      <c r="E12" s="403" t="s">
        <v>208</v>
      </c>
      <c r="F12" s="403"/>
      <c r="G12" s="109" t="s">
        <v>114</v>
      </c>
      <c r="H12" s="120">
        <v>16</v>
      </c>
      <c r="I12" s="121">
        <v>128.72999999999999</v>
      </c>
      <c r="J12" s="138">
        <v>2059.6799999999998</v>
      </c>
    </row>
    <row r="13" spans="1:11" ht="26.1" customHeight="1" x14ac:dyDescent="0.2">
      <c r="A13" s="137" t="s">
        <v>209</v>
      </c>
      <c r="B13" s="109" t="s">
        <v>210</v>
      </c>
      <c r="C13" s="109" t="s">
        <v>53</v>
      </c>
      <c r="D13" s="107" t="s">
        <v>211</v>
      </c>
      <c r="E13" s="403" t="s">
        <v>208</v>
      </c>
      <c r="F13" s="403"/>
      <c r="G13" s="109" t="s">
        <v>108</v>
      </c>
      <c r="H13" s="120">
        <v>1</v>
      </c>
      <c r="I13" s="121">
        <v>6446.14</v>
      </c>
      <c r="J13" s="138">
        <v>6446.14</v>
      </c>
    </row>
    <row r="14" spans="1:11" ht="24" customHeight="1" x14ac:dyDescent="0.2">
      <c r="A14" s="139" t="s">
        <v>212</v>
      </c>
      <c r="B14" s="112" t="s">
        <v>213</v>
      </c>
      <c r="C14" s="112" t="s">
        <v>46</v>
      </c>
      <c r="D14" s="111" t="s">
        <v>214</v>
      </c>
      <c r="E14" s="405" t="s">
        <v>215</v>
      </c>
      <c r="F14" s="405"/>
      <c r="G14" s="112" t="s">
        <v>216</v>
      </c>
      <c r="H14" s="122">
        <v>1</v>
      </c>
      <c r="I14" s="123">
        <v>5885.33</v>
      </c>
      <c r="J14" s="140">
        <v>5885.33</v>
      </c>
    </row>
    <row r="15" spans="1:11" ht="39" customHeight="1" x14ac:dyDescent="0.2">
      <c r="A15" s="139" t="s">
        <v>212</v>
      </c>
      <c r="B15" s="112" t="s">
        <v>217</v>
      </c>
      <c r="C15" s="112" t="s">
        <v>46</v>
      </c>
      <c r="D15" s="111" t="s">
        <v>218</v>
      </c>
      <c r="E15" s="405" t="s">
        <v>219</v>
      </c>
      <c r="F15" s="405"/>
      <c r="G15" s="112" t="s">
        <v>114</v>
      </c>
      <c r="H15" s="122">
        <v>16</v>
      </c>
      <c r="I15" s="123">
        <v>128.72999999999999</v>
      </c>
      <c r="J15" s="140">
        <v>2059.6799999999998</v>
      </c>
    </row>
    <row r="16" spans="1:11" x14ac:dyDescent="0.2">
      <c r="A16" s="141"/>
      <c r="B16" s="142"/>
      <c r="C16" s="142"/>
      <c r="D16" s="143"/>
      <c r="E16" s="143" t="s">
        <v>220</v>
      </c>
      <c r="F16" s="144">
        <v>4677.2809668</v>
      </c>
      <c r="G16" s="142" t="s">
        <v>221</v>
      </c>
      <c r="H16" s="145">
        <v>5385.89</v>
      </c>
      <c r="I16" s="142" t="s">
        <v>222</v>
      </c>
      <c r="J16" s="146">
        <v>10063.17</v>
      </c>
    </row>
    <row r="17" spans="1:10" x14ac:dyDescent="0.2">
      <c r="A17" s="141"/>
      <c r="B17" s="142"/>
      <c r="C17" s="142"/>
      <c r="D17" s="143"/>
      <c r="E17" s="143" t="s">
        <v>223</v>
      </c>
      <c r="F17" s="144">
        <v>4262.41</v>
      </c>
      <c r="G17" s="142"/>
      <c r="H17" s="404" t="s">
        <v>224</v>
      </c>
      <c r="I17" s="404"/>
      <c r="J17" s="146">
        <v>20713.240000000002</v>
      </c>
    </row>
    <row r="18" spans="1:10" ht="30" customHeight="1" thickBot="1" x14ac:dyDescent="0.25">
      <c r="A18" s="147"/>
      <c r="B18" s="148"/>
      <c r="C18" s="148"/>
      <c r="D18" s="97"/>
      <c r="E18" s="97"/>
      <c r="F18" s="97"/>
      <c r="G18" s="148" t="s">
        <v>225</v>
      </c>
      <c r="H18" s="149">
        <v>7</v>
      </c>
      <c r="I18" s="148" t="s">
        <v>226</v>
      </c>
      <c r="J18" s="150">
        <v>144992.68</v>
      </c>
    </row>
    <row r="19" spans="1:10" ht="0.95" customHeight="1" thickTop="1" x14ac:dyDescent="0.2">
      <c r="A19" s="151"/>
      <c r="B19" s="118"/>
      <c r="C19" s="118"/>
      <c r="D19" s="115"/>
      <c r="E19" s="115"/>
      <c r="F19" s="115"/>
      <c r="G19" s="118"/>
      <c r="H19" s="118"/>
      <c r="I19" s="118"/>
      <c r="J19" s="152"/>
    </row>
    <row r="20" spans="1:10" ht="24" customHeight="1" x14ac:dyDescent="0.2">
      <c r="A20" s="40" t="s">
        <v>14</v>
      </c>
      <c r="B20" s="41"/>
      <c r="C20" s="41"/>
      <c r="D20" s="50" t="s">
        <v>15</v>
      </c>
      <c r="E20" s="50"/>
      <c r="F20" s="406"/>
      <c r="G20" s="406"/>
      <c r="H20" s="41"/>
      <c r="I20" s="41"/>
      <c r="J20" s="153">
        <v>51230.65</v>
      </c>
    </row>
    <row r="21" spans="1:10" ht="24" customHeight="1" x14ac:dyDescent="0.2">
      <c r="A21" s="40" t="s">
        <v>49</v>
      </c>
      <c r="B21" s="41"/>
      <c r="C21" s="41"/>
      <c r="D21" s="50" t="s">
        <v>50</v>
      </c>
      <c r="E21" s="50"/>
      <c r="F21" s="406"/>
      <c r="G21" s="406"/>
      <c r="H21" s="41"/>
      <c r="I21" s="41"/>
      <c r="J21" s="153">
        <v>50040.41</v>
      </c>
    </row>
    <row r="22" spans="1:10" ht="18" customHeight="1" x14ac:dyDescent="0.2">
      <c r="A22" s="154" t="s">
        <v>51</v>
      </c>
      <c r="B22" s="106" t="s">
        <v>39</v>
      </c>
      <c r="C22" s="106" t="s">
        <v>40</v>
      </c>
      <c r="D22" s="104" t="s">
        <v>9</v>
      </c>
      <c r="E22" s="407" t="s">
        <v>206</v>
      </c>
      <c r="F22" s="407"/>
      <c r="G22" s="106" t="s">
        <v>41</v>
      </c>
      <c r="H22" s="106" t="s">
        <v>42</v>
      </c>
      <c r="I22" s="106" t="s">
        <v>43</v>
      </c>
      <c r="J22" s="155" t="s">
        <v>10</v>
      </c>
    </row>
    <row r="23" spans="1:10" ht="26.1" customHeight="1" x14ac:dyDescent="0.2">
      <c r="A23" s="42" t="s">
        <v>207</v>
      </c>
      <c r="B23" s="43" t="s">
        <v>52</v>
      </c>
      <c r="C23" s="43" t="s">
        <v>53</v>
      </c>
      <c r="D23" s="51" t="s">
        <v>54</v>
      </c>
      <c r="E23" s="408" t="s">
        <v>227</v>
      </c>
      <c r="F23" s="408"/>
      <c r="G23" s="43" t="s">
        <v>55</v>
      </c>
      <c r="H23" s="119">
        <v>1</v>
      </c>
      <c r="I23" s="56">
        <v>3.17</v>
      </c>
      <c r="J23" s="136">
        <v>3.17</v>
      </c>
    </row>
    <row r="24" spans="1:10" ht="24" customHeight="1" x14ac:dyDescent="0.2">
      <c r="A24" s="137" t="s">
        <v>209</v>
      </c>
      <c r="B24" s="109" t="s">
        <v>228</v>
      </c>
      <c r="C24" s="109" t="s">
        <v>53</v>
      </c>
      <c r="D24" s="107" t="s">
        <v>229</v>
      </c>
      <c r="E24" s="403" t="s">
        <v>208</v>
      </c>
      <c r="F24" s="403"/>
      <c r="G24" s="109" t="s">
        <v>114</v>
      </c>
      <c r="H24" s="120">
        <v>7.1800000000000003E-2</v>
      </c>
      <c r="I24" s="121">
        <v>21.47</v>
      </c>
      <c r="J24" s="138">
        <v>1.54</v>
      </c>
    </row>
    <row r="25" spans="1:10" ht="24" customHeight="1" x14ac:dyDescent="0.2">
      <c r="A25" s="137" t="s">
        <v>209</v>
      </c>
      <c r="B25" s="109" t="s">
        <v>230</v>
      </c>
      <c r="C25" s="109" t="s">
        <v>53</v>
      </c>
      <c r="D25" s="107" t="s">
        <v>231</v>
      </c>
      <c r="E25" s="403" t="s">
        <v>208</v>
      </c>
      <c r="F25" s="403"/>
      <c r="G25" s="109" t="s">
        <v>114</v>
      </c>
      <c r="H25" s="120">
        <v>7.1800000000000003E-2</v>
      </c>
      <c r="I25" s="121">
        <v>22.77</v>
      </c>
      <c r="J25" s="138">
        <v>1.63</v>
      </c>
    </row>
    <row r="26" spans="1:10" x14ac:dyDescent="0.2">
      <c r="A26" s="141"/>
      <c r="B26" s="142"/>
      <c r="C26" s="142"/>
      <c r="D26" s="143"/>
      <c r="E26" s="143" t="s">
        <v>220</v>
      </c>
      <c r="F26" s="144">
        <v>0.92028817104345806</v>
      </c>
      <c r="G26" s="142" t="s">
        <v>221</v>
      </c>
      <c r="H26" s="145">
        <v>1.06</v>
      </c>
      <c r="I26" s="142" t="s">
        <v>222</v>
      </c>
      <c r="J26" s="146">
        <v>1.98</v>
      </c>
    </row>
    <row r="27" spans="1:10" x14ac:dyDescent="0.2">
      <c r="A27" s="141"/>
      <c r="B27" s="142"/>
      <c r="C27" s="142"/>
      <c r="D27" s="143"/>
      <c r="E27" s="143" t="s">
        <v>223</v>
      </c>
      <c r="F27" s="144">
        <v>0.82</v>
      </c>
      <c r="G27" s="142"/>
      <c r="H27" s="404" t="s">
        <v>224</v>
      </c>
      <c r="I27" s="404"/>
      <c r="J27" s="146">
        <v>3.99</v>
      </c>
    </row>
    <row r="28" spans="1:10" ht="30" customHeight="1" thickBot="1" x14ac:dyDescent="0.25">
      <c r="A28" s="147"/>
      <c r="B28" s="148"/>
      <c r="C28" s="148"/>
      <c r="D28" s="97"/>
      <c r="E28" s="97"/>
      <c r="F28" s="97"/>
      <c r="G28" s="148" t="s">
        <v>225</v>
      </c>
      <c r="H28" s="149">
        <v>40.5</v>
      </c>
      <c r="I28" s="148" t="s">
        <v>226</v>
      </c>
      <c r="J28" s="150">
        <v>161.59</v>
      </c>
    </row>
    <row r="29" spans="1:10" ht="0.95" customHeight="1" thickTop="1" x14ac:dyDescent="0.2">
      <c r="A29" s="151"/>
      <c r="B29" s="118"/>
      <c r="C29" s="118"/>
      <c r="D29" s="115"/>
      <c r="E29" s="115"/>
      <c r="F29" s="115"/>
      <c r="G29" s="118"/>
      <c r="H29" s="118"/>
      <c r="I29" s="118"/>
      <c r="J29" s="152"/>
    </row>
    <row r="30" spans="1:10" ht="18" customHeight="1" x14ac:dyDescent="0.2">
      <c r="A30" s="154" t="s">
        <v>56</v>
      </c>
      <c r="B30" s="106" t="s">
        <v>39</v>
      </c>
      <c r="C30" s="106" t="s">
        <v>40</v>
      </c>
      <c r="D30" s="104" t="s">
        <v>9</v>
      </c>
      <c r="E30" s="407" t="s">
        <v>206</v>
      </c>
      <c r="F30" s="407"/>
      <c r="G30" s="106" t="s">
        <v>41</v>
      </c>
      <c r="H30" s="106" t="s">
        <v>42</v>
      </c>
      <c r="I30" s="106" t="s">
        <v>43</v>
      </c>
      <c r="J30" s="155" t="s">
        <v>10</v>
      </c>
    </row>
    <row r="31" spans="1:10" ht="39" customHeight="1" x14ac:dyDescent="0.2">
      <c r="A31" s="42" t="s">
        <v>207</v>
      </c>
      <c r="B31" s="43" t="s">
        <v>57</v>
      </c>
      <c r="C31" s="43" t="s">
        <v>53</v>
      </c>
      <c r="D31" s="51" t="s">
        <v>58</v>
      </c>
      <c r="E31" s="408" t="s">
        <v>232</v>
      </c>
      <c r="F31" s="408"/>
      <c r="G31" s="43" t="s">
        <v>55</v>
      </c>
      <c r="H31" s="119">
        <v>1</v>
      </c>
      <c r="I31" s="56">
        <v>1115.44</v>
      </c>
      <c r="J31" s="136">
        <v>1115.44</v>
      </c>
    </row>
    <row r="32" spans="1:10" ht="26.1" customHeight="1" x14ac:dyDescent="0.2">
      <c r="A32" s="137" t="s">
        <v>209</v>
      </c>
      <c r="B32" s="109" t="s">
        <v>233</v>
      </c>
      <c r="C32" s="109" t="s">
        <v>53</v>
      </c>
      <c r="D32" s="107" t="s">
        <v>234</v>
      </c>
      <c r="E32" s="403" t="s">
        <v>235</v>
      </c>
      <c r="F32" s="403"/>
      <c r="G32" s="109" t="s">
        <v>88</v>
      </c>
      <c r="H32" s="120">
        <v>1.9300000000000001E-2</v>
      </c>
      <c r="I32" s="121">
        <v>42.24</v>
      </c>
      <c r="J32" s="138">
        <v>0.81</v>
      </c>
    </row>
    <row r="33" spans="1:10" ht="65.099999999999994" customHeight="1" x14ac:dyDescent="0.2">
      <c r="A33" s="137" t="s">
        <v>209</v>
      </c>
      <c r="B33" s="109" t="s">
        <v>236</v>
      </c>
      <c r="C33" s="109" t="s">
        <v>53</v>
      </c>
      <c r="D33" s="107" t="s">
        <v>237</v>
      </c>
      <c r="E33" s="403" t="s">
        <v>238</v>
      </c>
      <c r="F33" s="403"/>
      <c r="G33" s="109" t="s">
        <v>55</v>
      </c>
      <c r="H33" s="120">
        <v>9.64E-2</v>
      </c>
      <c r="I33" s="121">
        <v>717.69</v>
      </c>
      <c r="J33" s="138">
        <v>69.180000000000007</v>
      </c>
    </row>
    <row r="34" spans="1:10" ht="39" customHeight="1" x14ac:dyDescent="0.2">
      <c r="A34" s="137" t="s">
        <v>209</v>
      </c>
      <c r="B34" s="109" t="s">
        <v>239</v>
      </c>
      <c r="C34" s="109" t="s">
        <v>53</v>
      </c>
      <c r="D34" s="107" t="s">
        <v>240</v>
      </c>
      <c r="E34" s="403" t="s">
        <v>241</v>
      </c>
      <c r="F34" s="403"/>
      <c r="G34" s="109" t="s">
        <v>71</v>
      </c>
      <c r="H34" s="120">
        <v>2.3900000000000001E-2</v>
      </c>
      <c r="I34" s="121">
        <v>876.31</v>
      </c>
      <c r="J34" s="138">
        <v>20.94</v>
      </c>
    </row>
    <row r="35" spans="1:10" ht="51.95" customHeight="1" x14ac:dyDescent="0.2">
      <c r="A35" s="137" t="s">
        <v>209</v>
      </c>
      <c r="B35" s="109" t="s">
        <v>242</v>
      </c>
      <c r="C35" s="109" t="s">
        <v>53</v>
      </c>
      <c r="D35" s="107" t="s">
        <v>243</v>
      </c>
      <c r="E35" s="403" t="s">
        <v>244</v>
      </c>
      <c r="F35" s="403"/>
      <c r="G35" s="109" t="s">
        <v>88</v>
      </c>
      <c r="H35" s="120">
        <v>1.9300000000000001E-2</v>
      </c>
      <c r="I35" s="121">
        <v>412.63</v>
      </c>
      <c r="J35" s="138">
        <v>7.96</v>
      </c>
    </row>
    <row r="36" spans="1:10" ht="39" customHeight="1" x14ac:dyDescent="0.2">
      <c r="A36" s="137" t="s">
        <v>209</v>
      </c>
      <c r="B36" s="109" t="s">
        <v>245</v>
      </c>
      <c r="C36" s="109" t="s">
        <v>53</v>
      </c>
      <c r="D36" s="107" t="s">
        <v>246</v>
      </c>
      <c r="E36" s="403" t="s">
        <v>244</v>
      </c>
      <c r="F36" s="403"/>
      <c r="G36" s="109" t="s">
        <v>88</v>
      </c>
      <c r="H36" s="120">
        <v>0.1734</v>
      </c>
      <c r="I36" s="121">
        <v>27.36</v>
      </c>
      <c r="J36" s="138">
        <v>4.74</v>
      </c>
    </row>
    <row r="37" spans="1:10" ht="51.95" customHeight="1" x14ac:dyDescent="0.2">
      <c r="A37" s="137" t="s">
        <v>209</v>
      </c>
      <c r="B37" s="109" t="s">
        <v>247</v>
      </c>
      <c r="C37" s="109" t="s">
        <v>53</v>
      </c>
      <c r="D37" s="107" t="s">
        <v>248</v>
      </c>
      <c r="E37" s="403" t="s">
        <v>249</v>
      </c>
      <c r="F37" s="403"/>
      <c r="G37" s="109" t="s">
        <v>55</v>
      </c>
      <c r="H37" s="120">
        <v>0.1023</v>
      </c>
      <c r="I37" s="121">
        <v>92.87</v>
      </c>
      <c r="J37" s="138">
        <v>9.5</v>
      </c>
    </row>
    <row r="38" spans="1:10" ht="26.1" customHeight="1" x14ac:dyDescent="0.2">
      <c r="A38" s="137" t="s">
        <v>209</v>
      </c>
      <c r="B38" s="109" t="s">
        <v>250</v>
      </c>
      <c r="C38" s="109" t="s">
        <v>53</v>
      </c>
      <c r="D38" s="107" t="s">
        <v>251</v>
      </c>
      <c r="E38" s="403" t="s">
        <v>252</v>
      </c>
      <c r="F38" s="403"/>
      <c r="G38" s="109" t="s">
        <v>88</v>
      </c>
      <c r="H38" s="120">
        <v>3.85E-2</v>
      </c>
      <c r="I38" s="121">
        <v>474.89</v>
      </c>
      <c r="J38" s="138">
        <v>18.28</v>
      </c>
    </row>
    <row r="39" spans="1:10" ht="65.099999999999994" customHeight="1" x14ac:dyDescent="0.2">
      <c r="A39" s="137" t="s">
        <v>209</v>
      </c>
      <c r="B39" s="109" t="s">
        <v>253</v>
      </c>
      <c r="C39" s="109" t="s">
        <v>53</v>
      </c>
      <c r="D39" s="107" t="s">
        <v>254</v>
      </c>
      <c r="E39" s="403" t="s">
        <v>252</v>
      </c>
      <c r="F39" s="403"/>
      <c r="G39" s="109" t="s">
        <v>88</v>
      </c>
      <c r="H39" s="120">
        <v>1.9300000000000001E-2</v>
      </c>
      <c r="I39" s="121">
        <v>417.06</v>
      </c>
      <c r="J39" s="138">
        <v>8.0399999999999991</v>
      </c>
    </row>
    <row r="40" spans="1:10" ht="65.099999999999994" customHeight="1" x14ac:dyDescent="0.2">
      <c r="A40" s="137" t="s">
        <v>209</v>
      </c>
      <c r="B40" s="109" t="s">
        <v>255</v>
      </c>
      <c r="C40" s="109" t="s">
        <v>53</v>
      </c>
      <c r="D40" s="107" t="s">
        <v>256</v>
      </c>
      <c r="E40" s="403" t="s">
        <v>252</v>
      </c>
      <c r="F40" s="403"/>
      <c r="G40" s="109" t="s">
        <v>88</v>
      </c>
      <c r="H40" s="120">
        <v>3.85E-2</v>
      </c>
      <c r="I40" s="121">
        <v>250.3</v>
      </c>
      <c r="J40" s="138">
        <v>9.6300000000000008</v>
      </c>
    </row>
    <row r="41" spans="1:10" ht="51.95" customHeight="1" x14ac:dyDescent="0.2">
      <c r="A41" s="137" t="s">
        <v>209</v>
      </c>
      <c r="B41" s="109" t="s">
        <v>257</v>
      </c>
      <c r="C41" s="109" t="s">
        <v>53</v>
      </c>
      <c r="D41" s="107" t="s">
        <v>258</v>
      </c>
      <c r="E41" s="403" t="s">
        <v>259</v>
      </c>
      <c r="F41" s="403"/>
      <c r="G41" s="109" t="s">
        <v>55</v>
      </c>
      <c r="H41" s="120">
        <v>3.85E-2</v>
      </c>
      <c r="I41" s="121">
        <v>29.62</v>
      </c>
      <c r="J41" s="138">
        <v>1.1399999999999999</v>
      </c>
    </row>
    <row r="42" spans="1:10" ht="51.95" customHeight="1" x14ac:dyDescent="0.2">
      <c r="A42" s="137" t="s">
        <v>209</v>
      </c>
      <c r="B42" s="109" t="s">
        <v>260</v>
      </c>
      <c r="C42" s="109" t="s">
        <v>53</v>
      </c>
      <c r="D42" s="107" t="s">
        <v>261</v>
      </c>
      <c r="E42" s="403" t="s">
        <v>259</v>
      </c>
      <c r="F42" s="403"/>
      <c r="G42" s="109" t="s">
        <v>55</v>
      </c>
      <c r="H42" s="120">
        <v>0.20469999999999999</v>
      </c>
      <c r="I42" s="121">
        <v>10.11</v>
      </c>
      <c r="J42" s="138">
        <v>2.06</v>
      </c>
    </row>
    <row r="43" spans="1:10" ht="26.1" customHeight="1" x14ac:dyDescent="0.2">
      <c r="A43" s="137" t="s">
        <v>209</v>
      </c>
      <c r="B43" s="109" t="s">
        <v>262</v>
      </c>
      <c r="C43" s="109" t="s">
        <v>53</v>
      </c>
      <c r="D43" s="107" t="s">
        <v>263</v>
      </c>
      <c r="E43" s="403" t="s">
        <v>264</v>
      </c>
      <c r="F43" s="403"/>
      <c r="G43" s="109" t="s">
        <v>55</v>
      </c>
      <c r="H43" s="120">
        <v>4.4976000000000003</v>
      </c>
      <c r="I43" s="121">
        <v>12.4</v>
      </c>
      <c r="J43" s="138">
        <v>55.77</v>
      </c>
    </row>
    <row r="44" spans="1:10" ht="65.099999999999994" customHeight="1" x14ac:dyDescent="0.2">
      <c r="A44" s="137" t="s">
        <v>209</v>
      </c>
      <c r="B44" s="109" t="s">
        <v>265</v>
      </c>
      <c r="C44" s="109" t="s">
        <v>53</v>
      </c>
      <c r="D44" s="107" t="s">
        <v>266</v>
      </c>
      <c r="E44" s="403" t="s">
        <v>267</v>
      </c>
      <c r="F44" s="403"/>
      <c r="G44" s="109" t="s">
        <v>55</v>
      </c>
      <c r="H44" s="120">
        <v>8.0600000000000005E-2</v>
      </c>
      <c r="I44" s="121">
        <v>55.32</v>
      </c>
      <c r="J44" s="138">
        <v>4.45</v>
      </c>
    </row>
    <row r="45" spans="1:10" ht="65.099999999999994" customHeight="1" x14ac:dyDescent="0.2">
      <c r="A45" s="137" t="s">
        <v>209</v>
      </c>
      <c r="B45" s="109" t="s">
        <v>268</v>
      </c>
      <c r="C45" s="109" t="s">
        <v>53</v>
      </c>
      <c r="D45" s="107" t="s">
        <v>269</v>
      </c>
      <c r="E45" s="403" t="s">
        <v>259</v>
      </c>
      <c r="F45" s="403"/>
      <c r="G45" s="109" t="s">
        <v>55</v>
      </c>
      <c r="H45" s="120">
        <v>0.20469999999999999</v>
      </c>
      <c r="I45" s="121">
        <v>43.65</v>
      </c>
      <c r="J45" s="138">
        <v>8.93</v>
      </c>
    </row>
    <row r="46" spans="1:10" ht="39" customHeight="1" x14ac:dyDescent="0.2">
      <c r="A46" s="137" t="s">
        <v>209</v>
      </c>
      <c r="B46" s="109" t="s">
        <v>270</v>
      </c>
      <c r="C46" s="109" t="s">
        <v>53</v>
      </c>
      <c r="D46" s="107" t="s">
        <v>271</v>
      </c>
      <c r="E46" s="403" t="s">
        <v>252</v>
      </c>
      <c r="F46" s="403"/>
      <c r="G46" s="109" t="s">
        <v>88</v>
      </c>
      <c r="H46" s="120">
        <v>3.85E-2</v>
      </c>
      <c r="I46" s="121">
        <v>34.93</v>
      </c>
      <c r="J46" s="138">
        <v>1.34</v>
      </c>
    </row>
    <row r="47" spans="1:10" ht="39" customHeight="1" x14ac:dyDescent="0.2">
      <c r="A47" s="137" t="s">
        <v>209</v>
      </c>
      <c r="B47" s="109" t="s">
        <v>272</v>
      </c>
      <c r="C47" s="109" t="s">
        <v>53</v>
      </c>
      <c r="D47" s="107" t="s">
        <v>273</v>
      </c>
      <c r="E47" s="403" t="s">
        <v>252</v>
      </c>
      <c r="F47" s="403"/>
      <c r="G47" s="109" t="s">
        <v>92</v>
      </c>
      <c r="H47" s="120">
        <v>0.13880000000000001</v>
      </c>
      <c r="I47" s="121">
        <v>21.62</v>
      </c>
      <c r="J47" s="138">
        <v>3</v>
      </c>
    </row>
    <row r="48" spans="1:10" ht="39" customHeight="1" x14ac:dyDescent="0.2">
      <c r="A48" s="137" t="s">
        <v>209</v>
      </c>
      <c r="B48" s="109" t="s">
        <v>274</v>
      </c>
      <c r="C48" s="109" t="s">
        <v>53</v>
      </c>
      <c r="D48" s="107" t="s">
        <v>275</v>
      </c>
      <c r="E48" s="403" t="s">
        <v>252</v>
      </c>
      <c r="F48" s="403"/>
      <c r="G48" s="109" t="s">
        <v>92</v>
      </c>
      <c r="H48" s="120">
        <v>0.12529999999999999</v>
      </c>
      <c r="I48" s="121">
        <v>27.19</v>
      </c>
      <c r="J48" s="138">
        <v>3.4</v>
      </c>
    </row>
    <row r="49" spans="1:10" ht="39" customHeight="1" x14ac:dyDescent="0.2">
      <c r="A49" s="137" t="s">
        <v>209</v>
      </c>
      <c r="B49" s="109" t="s">
        <v>276</v>
      </c>
      <c r="C49" s="109" t="s">
        <v>53</v>
      </c>
      <c r="D49" s="107" t="s">
        <v>277</v>
      </c>
      <c r="E49" s="403" t="s">
        <v>252</v>
      </c>
      <c r="F49" s="403"/>
      <c r="G49" s="109" t="s">
        <v>92</v>
      </c>
      <c r="H49" s="120">
        <v>0.1472</v>
      </c>
      <c r="I49" s="121">
        <v>37.89</v>
      </c>
      <c r="J49" s="138">
        <v>5.57</v>
      </c>
    </row>
    <row r="50" spans="1:10" ht="51.95" customHeight="1" x14ac:dyDescent="0.2">
      <c r="A50" s="137" t="s">
        <v>209</v>
      </c>
      <c r="B50" s="109" t="s">
        <v>278</v>
      </c>
      <c r="C50" s="109" t="s">
        <v>53</v>
      </c>
      <c r="D50" s="107" t="s">
        <v>279</v>
      </c>
      <c r="E50" s="403" t="s">
        <v>252</v>
      </c>
      <c r="F50" s="403"/>
      <c r="G50" s="109" t="s">
        <v>88</v>
      </c>
      <c r="H50" s="120">
        <v>7.7100000000000002E-2</v>
      </c>
      <c r="I50" s="121">
        <v>10.28</v>
      </c>
      <c r="J50" s="138">
        <v>0.79</v>
      </c>
    </row>
    <row r="51" spans="1:10" ht="51.95" customHeight="1" x14ac:dyDescent="0.2">
      <c r="A51" s="137" t="s">
        <v>209</v>
      </c>
      <c r="B51" s="109" t="s">
        <v>280</v>
      </c>
      <c r="C51" s="109" t="s">
        <v>53</v>
      </c>
      <c r="D51" s="107" t="s">
        <v>281</v>
      </c>
      <c r="E51" s="403" t="s">
        <v>252</v>
      </c>
      <c r="F51" s="403"/>
      <c r="G51" s="109" t="s">
        <v>88</v>
      </c>
      <c r="H51" s="120">
        <v>5.7799999999999997E-2</v>
      </c>
      <c r="I51" s="121">
        <v>10.5</v>
      </c>
      <c r="J51" s="138">
        <v>0.6</v>
      </c>
    </row>
    <row r="52" spans="1:10" ht="51.95" customHeight="1" x14ac:dyDescent="0.2">
      <c r="A52" s="137" t="s">
        <v>209</v>
      </c>
      <c r="B52" s="109" t="s">
        <v>282</v>
      </c>
      <c r="C52" s="109" t="s">
        <v>53</v>
      </c>
      <c r="D52" s="107" t="s">
        <v>283</v>
      </c>
      <c r="E52" s="403" t="s">
        <v>252</v>
      </c>
      <c r="F52" s="403"/>
      <c r="G52" s="109" t="s">
        <v>88</v>
      </c>
      <c r="H52" s="120">
        <v>1.9300000000000001E-2</v>
      </c>
      <c r="I52" s="121">
        <v>15.47</v>
      </c>
      <c r="J52" s="138">
        <v>0.28999999999999998</v>
      </c>
    </row>
    <row r="53" spans="1:10" ht="51.95" customHeight="1" x14ac:dyDescent="0.2">
      <c r="A53" s="137" t="s">
        <v>209</v>
      </c>
      <c r="B53" s="109" t="s">
        <v>284</v>
      </c>
      <c r="C53" s="109" t="s">
        <v>53</v>
      </c>
      <c r="D53" s="107" t="s">
        <v>285</v>
      </c>
      <c r="E53" s="403" t="s">
        <v>252</v>
      </c>
      <c r="F53" s="403"/>
      <c r="G53" s="109" t="s">
        <v>88</v>
      </c>
      <c r="H53" s="120">
        <v>5.7799999999999997E-2</v>
      </c>
      <c r="I53" s="121">
        <v>42.62</v>
      </c>
      <c r="J53" s="138">
        <v>2.46</v>
      </c>
    </row>
    <row r="54" spans="1:10" ht="51.95" customHeight="1" x14ac:dyDescent="0.2">
      <c r="A54" s="137" t="s">
        <v>209</v>
      </c>
      <c r="B54" s="109" t="s">
        <v>286</v>
      </c>
      <c r="C54" s="109" t="s">
        <v>53</v>
      </c>
      <c r="D54" s="107" t="s">
        <v>287</v>
      </c>
      <c r="E54" s="403" t="s">
        <v>252</v>
      </c>
      <c r="F54" s="403"/>
      <c r="G54" s="109" t="s">
        <v>88</v>
      </c>
      <c r="H54" s="120">
        <v>5.7799999999999997E-2</v>
      </c>
      <c r="I54" s="121">
        <v>24.83</v>
      </c>
      <c r="J54" s="138">
        <v>1.43</v>
      </c>
    </row>
    <row r="55" spans="1:10" ht="51.95" customHeight="1" x14ac:dyDescent="0.2">
      <c r="A55" s="137" t="s">
        <v>209</v>
      </c>
      <c r="B55" s="109" t="s">
        <v>288</v>
      </c>
      <c r="C55" s="109" t="s">
        <v>53</v>
      </c>
      <c r="D55" s="107" t="s">
        <v>289</v>
      </c>
      <c r="E55" s="403" t="s">
        <v>252</v>
      </c>
      <c r="F55" s="403"/>
      <c r="G55" s="109" t="s">
        <v>88</v>
      </c>
      <c r="H55" s="120">
        <v>3.85E-2</v>
      </c>
      <c r="I55" s="121">
        <v>44.1</v>
      </c>
      <c r="J55" s="138">
        <v>1.69</v>
      </c>
    </row>
    <row r="56" spans="1:10" ht="51.95" customHeight="1" x14ac:dyDescent="0.2">
      <c r="A56" s="137" t="s">
        <v>209</v>
      </c>
      <c r="B56" s="109" t="s">
        <v>290</v>
      </c>
      <c r="C56" s="109" t="s">
        <v>53</v>
      </c>
      <c r="D56" s="107" t="s">
        <v>291</v>
      </c>
      <c r="E56" s="403" t="s">
        <v>252</v>
      </c>
      <c r="F56" s="403"/>
      <c r="G56" s="109" t="s">
        <v>88</v>
      </c>
      <c r="H56" s="120">
        <v>9.64E-2</v>
      </c>
      <c r="I56" s="121">
        <v>155.49</v>
      </c>
      <c r="J56" s="138">
        <v>14.98</v>
      </c>
    </row>
    <row r="57" spans="1:10" ht="26.1" customHeight="1" x14ac:dyDescent="0.2">
      <c r="A57" s="137" t="s">
        <v>209</v>
      </c>
      <c r="B57" s="109" t="s">
        <v>292</v>
      </c>
      <c r="C57" s="109" t="s">
        <v>53</v>
      </c>
      <c r="D57" s="107" t="s">
        <v>293</v>
      </c>
      <c r="E57" s="403" t="s">
        <v>252</v>
      </c>
      <c r="F57" s="403"/>
      <c r="G57" s="109" t="s">
        <v>92</v>
      </c>
      <c r="H57" s="120">
        <v>0.1002</v>
      </c>
      <c r="I57" s="121">
        <v>14.9</v>
      </c>
      <c r="J57" s="138">
        <v>1.49</v>
      </c>
    </row>
    <row r="58" spans="1:10" ht="39" customHeight="1" x14ac:dyDescent="0.2">
      <c r="A58" s="137" t="s">
        <v>209</v>
      </c>
      <c r="B58" s="109" t="s">
        <v>294</v>
      </c>
      <c r="C58" s="109" t="s">
        <v>53</v>
      </c>
      <c r="D58" s="107" t="s">
        <v>295</v>
      </c>
      <c r="E58" s="403" t="s">
        <v>252</v>
      </c>
      <c r="F58" s="403"/>
      <c r="G58" s="109" t="s">
        <v>92</v>
      </c>
      <c r="H58" s="120">
        <v>0.1002</v>
      </c>
      <c r="I58" s="121">
        <v>14.93</v>
      </c>
      <c r="J58" s="138">
        <v>1.49</v>
      </c>
    </row>
    <row r="59" spans="1:10" ht="39" customHeight="1" x14ac:dyDescent="0.2">
      <c r="A59" s="137" t="s">
        <v>209</v>
      </c>
      <c r="B59" s="109" t="s">
        <v>296</v>
      </c>
      <c r="C59" s="109" t="s">
        <v>53</v>
      </c>
      <c r="D59" s="107" t="s">
        <v>297</v>
      </c>
      <c r="E59" s="403" t="s">
        <v>238</v>
      </c>
      <c r="F59" s="403"/>
      <c r="G59" s="109" t="s">
        <v>88</v>
      </c>
      <c r="H59" s="120">
        <v>3.85E-2</v>
      </c>
      <c r="I59" s="121">
        <v>384.56</v>
      </c>
      <c r="J59" s="138">
        <v>14.8</v>
      </c>
    </row>
    <row r="60" spans="1:10" ht="39" customHeight="1" x14ac:dyDescent="0.2">
      <c r="A60" s="137" t="s">
        <v>209</v>
      </c>
      <c r="B60" s="109" t="s">
        <v>298</v>
      </c>
      <c r="C60" s="109" t="s">
        <v>53</v>
      </c>
      <c r="D60" s="107" t="s">
        <v>299</v>
      </c>
      <c r="E60" s="403" t="s">
        <v>238</v>
      </c>
      <c r="F60" s="403"/>
      <c r="G60" s="109" t="s">
        <v>88</v>
      </c>
      <c r="H60" s="120">
        <v>5.7799999999999997E-2</v>
      </c>
      <c r="I60" s="121">
        <v>414.65</v>
      </c>
      <c r="J60" s="138">
        <v>23.96</v>
      </c>
    </row>
    <row r="61" spans="1:10" ht="65.099999999999994" customHeight="1" x14ac:dyDescent="0.2">
      <c r="A61" s="137" t="s">
        <v>209</v>
      </c>
      <c r="B61" s="109" t="s">
        <v>300</v>
      </c>
      <c r="C61" s="109" t="s">
        <v>53</v>
      </c>
      <c r="D61" s="107" t="s">
        <v>301</v>
      </c>
      <c r="E61" s="403" t="s">
        <v>252</v>
      </c>
      <c r="F61" s="403"/>
      <c r="G61" s="109" t="s">
        <v>92</v>
      </c>
      <c r="H61" s="120">
        <v>0.53</v>
      </c>
      <c r="I61" s="121">
        <v>3.44</v>
      </c>
      <c r="J61" s="138">
        <v>1.82</v>
      </c>
    </row>
    <row r="62" spans="1:10" ht="51.95" customHeight="1" x14ac:dyDescent="0.2">
      <c r="A62" s="137" t="s">
        <v>209</v>
      </c>
      <c r="B62" s="109" t="s">
        <v>302</v>
      </c>
      <c r="C62" s="109" t="s">
        <v>53</v>
      </c>
      <c r="D62" s="107" t="s">
        <v>303</v>
      </c>
      <c r="E62" s="403" t="s">
        <v>252</v>
      </c>
      <c r="F62" s="403"/>
      <c r="G62" s="109" t="s">
        <v>92</v>
      </c>
      <c r="H62" s="120">
        <v>1.7343999999999999</v>
      </c>
      <c r="I62" s="121">
        <v>1.74</v>
      </c>
      <c r="J62" s="138">
        <v>3.01</v>
      </c>
    </row>
    <row r="63" spans="1:10" ht="39" customHeight="1" x14ac:dyDescent="0.2">
      <c r="A63" s="137" t="s">
        <v>209</v>
      </c>
      <c r="B63" s="109" t="s">
        <v>304</v>
      </c>
      <c r="C63" s="109" t="s">
        <v>53</v>
      </c>
      <c r="D63" s="107" t="s">
        <v>305</v>
      </c>
      <c r="E63" s="403" t="s">
        <v>238</v>
      </c>
      <c r="F63" s="403"/>
      <c r="G63" s="109" t="s">
        <v>55</v>
      </c>
      <c r="H63" s="120">
        <v>3.2399999999999998E-2</v>
      </c>
      <c r="I63" s="121">
        <v>427.03</v>
      </c>
      <c r="J63" s="138">
        <v>13.83</v>
      </c>
    </row>
    <row r="64" spans="1:10" ht="39" customHeight="1" x14ac:dyDescent="0.2">
      <c r="A64" s="137" t="s">
        <v>209</v>
      </c>
      <c r="B64" s="109" t="s">
        <v>306</v>
      </c>
      <c r="C64" s="109" t="s">
        <v>53</v>
      </c>
      <c r="D64" s="107" t="s">
        <v>307</v>
      </c>
      <c r="E64" s="403" t="s">
        <v>244</v>
      </c>
      <c r="F64" s="403"/>
      <c r="G64" s="109" t="s">
        <v>92</v>
      </c>
      <c r="H64" s="120">
        <v>0.53</v>
      </c>
      <c r="I64" s="121">
        <v>9.24</v>
      </c>
      <c r="J64" s="138">
        <v>4.8899999999999997</v>
      </c>
    </row>
    <row r="65" spans="1:10" ht="39" customHeight="1" x14ac:dyDescent="0.2">
      <c r="A65" s="137" t="s">
        <v>209</v>
      </c>
      <c r="B65" s="109" t="s">
        <v>308</v>
      </c>
      <c r="C65" s="109" t="s">
        <v>53</v>
      </c>
      <c r="D65" s="107" t="s">
        <v>309</v>
      </c>
      <c r="E65" s="403" t="s">
        <v>244</v>
      </c>
      <c r="F65" s="403"/>
      <c r="G65" s="109" t="s">
        <v>92</v>
      </c>
      <c r="H65" s="120">
        <v>1.7343999999999999</v>
      </c>
      <c r="I65" s="121">
        <v>12.33</v>
      </c>
      <c r="J65" s="138">
        <v>21.38</v>
      </c>
    </row>
    <row r="66" spans="1:10" ht="39" customHeight="1" x14ac:dyDescent="0.2">
      <c r="A66" s="137" t="s">
        <v>209</v>
      </c>
      <c r="B66" s="109" t="s">
        <v>310</v>
      </c>
      <c r="C66" s="109" t="s">
        <v>53</v>
      </c>
      <c r="D66" s="107" t="s">
        <v>311</v>
      </c>
      <c r="E66" s="403" t="s">
        <v>244</v>
      </c>
      <c r="F66" s="403"/>
      <c r="G66" s="109" t="s">
        <v>88</v>
      </c>
      <c r="H66" s="120">
        <v>0.19270000000000001</v>
      </c>
      <c r="I66" s="121">
        <v>16.91</v>
      </c>
      <c r="J66" s="138">
        <v>3.25</v>
      </c>
    </row>
    <row r="67" spans="1:10" ht="39" customHeight="1" x14ac:dyDescent="0.2">
      <c r="A67" s="137" t="s">
        <v>209</v>
      </c>
      <c r="B67" s="109" t="s">
        <v>312</v>
      </c>
      <c r="C67" s="109" t="s">
        <v>53</v>
      </c>
      <c r="D67" s="107" t="s">
        <v>313</v>
      </c>
      <c r="E67" s="403" t="s">
        <v>244</v>
      </c>
      <c r="F67" s="403"/>
      <c r="G67" s="109" t="s">
        <v>92</v>
      </c>
      <c r="H67" s="120">
        <v>1.4165000000000001</v>
      </c>
      <c r="I67" s="121">
        <v>2.81</v>
      </c>
      <c r="J67" s="138">
        <v>3.98</v>
      </c>
    </row>
    <row r="68" spans="1:10" ht="39" customHeight="1" x14ac:dyDescent="0.2">
      <c r="A68" s="137" t="s">
        <v>209</v>
      </c>
      <c r="B68" s="109" t="s">
        <v>314</v>
      </c>
      <c r="C68" s="109" t="s">
        <v>53</v>
      </c>
      <c r="D68" s="107" t="s">
        <v>315</v>
      </c>
      <c r="E68" s="403" t="s">
        <v>244</v>
      </c>
      <c r="F68" s="403"/>
      <c r="G68" s="109" t="s">
        <v>92</v>
      </c>
      <c r="H68" s="120">
        <v>3.4689000000000001</v>
      </c>
      <c r="I68" s="121">
        <v>4.04</v>
      </c>
      <c r="J68" s="138">
        <v>14.01</v>
      </c>
    </row>
    <row r="69" spans="1:10" ht="39" customHeight="1" x14ac:dyDescent="0.2">
      <c r="A69" s="137" t="s">
        <v>209</v>
      </c>
      <c r="B69" s="109" t="s">
        <v>316</v>
      </c>
      <c r="C69" s="109" t="s">
        <v>53</v>
      </c>
      <c r="D69" s="107" t="s">
        <v>317</v>
      </c>
      <c r="E69" s="403" t="s">
        <v>244</v>
      </c>
      <c r="F69" s="403"/>
      <c r="G69" s="109" t="s">
        <v>92</v>
      </c>
      <c r="H69" s="120">
        <v>2.0234999999999999</v>
      </c>
      <c r="I69" s="121">
        <v>6.22</v>
      </c>
      <c r="J69" s="138">
        <v>12.58</v>
      </c>
    </row>
    <row r="70" spans="1:10" ht="26.1" customHeight="1" x14ac:dyDescent="0.2">
      <c r="A70" s="137" t="s">
        <v>209</v>
      </c>
      <c r="B70" s="109" t="s">
        <v>318</v>
      </c>
      <c r="C70" s="109" t="s">
        <v>53</v>
      </c>
      <c r="D70" s="107" t="s">
        <v>319</v>
      </c>
      <c r="E70" s="403" t="s">
        <v>244</v>
      </c>
      <c r="F70" s="403"/>
      <c r="G70" s="109" t="s">
        <v>88</v>
      </c>
      <c r="H70" s="120">
        <v>0.1734</v>
      </c>
      <c r="I70" s="121">
        <v>15.59</v>
      </c>
      <c r="J70" s="138">
        <v>2.7</v>
      </c>
    </row>
    <row r="71" spans="1:10" ht="39" customHeight="1" x14ac:dyDescent="0.2">
      <c r="A71" s="137" t="s">
        <v>209</v>
      </c>
      <c r="B71" s="109" t="s">
        <v>320</v>
      </c>
      <c r="C71" s="109" t="s">
        <v>53</v>
      </c>
      <c r="D71" s="107" t="s">
        <v>321</v>
      </c>
      <c r="E71" s="403" t="s">
        <v>244</v>
      </c>
      <c r="F71" s="403"/>
      <c r="G71" s="109" t="s">
        <v>88</v>
      </c>
      <c r="H71" s="120">
        <v>5.7799999999999997E-2</v>
      </c>
      <c r="I71" s="121">
        <v>13.36</v>
      </c>
      <c r="J71" s="138">
        <v>0.77</v>
      </c>
    </row>
    <row r="72" spans="1:10" ht="39" customHeight="1" x14ac:dyDescent="0.2">
      <c r="A72" s="137" t="s">
        <v>209</v>
      </c>
      <c r="B72" s="109" t="s">
        <v>322</v>
      </c>
      <c r="C72" s="109" t="s">
        <v>53</v>
      </c>
      <c r="D72" s="107" t="s">
        <v>323</v>
      </c>
      <c r="E72" s="403" t="s">
        <v>244</v>
      </c>
      <c r="F72" s="403"/>
      <c r="G72" s="109" t="s">
        <v>88</v>
      </c>
      <c r="H72" s="120">
        <v>7.7100000000000002E-2</v>
      </c>
      <c r="I72" s="121">
        <v>29.14</v>
      </c>
      <c r="J72" s="138">
        <v>2.2400000000000002</v>
      </c>
    </row>
    <row r="73" spans="1:10" ht="39" customHeight="1" x14ac:dyDescent="0.2">
      <c r="A73" s="137" t="s">
        <v>209</v>
      </c>
      <c r="B73" s="109" t="s">
        <v>324</v>
      </c>
      <c r="C73" s="109" t="s">
        <v>53</v>
      </c>
      <c r="D73" s="107" t="s">
        <v>325</v>
      </c>
      <c r="E73" s="403" t="s">
        <v>244</v>
      </c>
      <c r="F73" s="403"/>
      <c r="G73" s="109" t="s">
        <v>88</v>
      </c>
      <c r="H73" s="120">
        <v>0.1542</v>
      </c>
      <c r="I73" s="121">
        <v>44.7</v>
      </c>
      <c r="J73" s="138">
        <v>6.89</v>
      </c>
    </row>
    <row r="74" spans="1:10" ht="39" customHeight="1" x14ac:dyDescent="0.2">
      <c r="A74" s="137" t="s">
        <v>209</v>
      </c>
      <c r="B74" s="109" t="s">
        <v>326</v>
      </c>
      <c r="C74" s="109" t="s">
        <v>53</v>
      </c>
      <c r="D74" s="107" t="s">
        <v>327</v>
      </c>
      <c r="E74" s="403" t="s">
        <v>244</v>
      </c>
      <c r="F74" s="403"/>
      <c r="G74" s="109" t="s">
        <v>88</v>
      </c>
      <c r="H74" s="120">
        <v>0.13489999999999999</v>
      </c>
      <c r="I74" s="121">
        <v>47.43</v>
      </c>
      <c r="J74" s="138">
        <v>6.39</v>
      </c>
    </row>
    <row r="75" spans="1:10" ht="51.95" customHeight="1" x14ac:dyDescent="0.2">
      <c r="A75" s="137" t="s">
        <v>209</v>
      </c>
      <c r="B75" s="109" t="s">
        <v>328</v>
      </c>
      <c r="C75" s="109" t="s">
        <v>53</v>
      </c>
      <c r="D75" s="107" t="s">
        <v>329</v>
      </c>
      <c r="E75" s="403" t="s">
        <v>330</v>
      </c>
      <c r="F75" s="403"/>
      <c r="G75" s="109" t="s">
        <v>55</v>
      </c>
      <c r="H75" s="120">
        <v>1.3621000000000001</v>
      </c>
      <c r="I75" s="121">
        <v>23.67</v>
      </c>
      <c r="J75" s="138">
        <v>32.24</v>
      </c>
    </row>
    <row r="76" spans="1:10" ht="39" customHeight="1" x14ac:dyDescent="0.2">
      <c r="A76" s="137" t="s">
        <v>209</v>
      </c>
      <c r="B76" s="109" t="s">
        <v>331</v>
      </c>
      <c r="C76" s="109" t="s">
        <v>53</v>
      </c>
      <c r="D76" s="107" t="s">
        <v>332</v>
      </c>
      <c r="E76" s="403" t="s">
        <v>244</v>
      </c>
      <c r="F76" s="403"/>
      <c r="G76" s="109" t="s">
        <v>92</v>
      </c>
      <c r="H76" s="120">
        <v>0.19270000000000001</v>
      </c>
      <c r="I76" s="121">
        <v>14.1</v>
      </c>
      <c r="J76" s="138">
        <v>2.71</v>
      </c>
    </row>
    <row r="77" spans="1:10" ht="26.1" customHeight="1" x14ac:dyDescent="0.2">
      <c r="A77" s="137" t="s">
        <v>209</v>
      </c>
      <c r="B77" s="109" t="s">
        <v>333</v>
      </c>
      <c r="C77" s="109" t="s">
        <v>53</v>
      </c>
      <c r="D77" s="107" t="s">
        <v>334</v>
      </c>
      <c r="E77" s="403" t="s">
        <v>335</v>
      </c>
      <c r="F77" s="403"/>
      <c r="G77" s="109" t="s">
        <v>71</v>
      </c>
      <c r="H77" s="120">
        <v>2.3300000000000001E-2</v>
      </c>
      <c r="I77" s="121">
        <v>84.93</v>
      </c>
      <c r="J77" s="138">
        <v>1.97</v>
      </c>
    </row>
    <row r="78" spans="1:10" ht="51.95" customHeight="1" x14ac:dyDescent="0.2">
      <c r="A78" s="137" t="s">
        <v>209</v>
      </c>
      <c r="B78" s="109" t="s">
        <v>336</v>
      </c>
      <c r="C78" s="109" t="s">
        <v>53</v>
      </c>
      <c r="D78" s="107" t="s">
        <v>337</v>
      </c>
      <c r="E78" s="403" t="s">
        <v>330</v>
      </c>
      <c r="F78" s="403"/>
      <c r="G78" s="109" t="s">
        <v>55</v>
      </c>
      <c r="H78" s="120">
        <v>1.3621000000000001</v>
      </c>
      <c r="I78" s="121">
        <v>53.86</v>
      </c>
      <c r="J78" s="138">
        <v>73.36</v>
      </c>
    </row>
    <row r="79" spans="1:10" ht="51.95" customHeight="1" x14ac:dyDescent="0.2">
      <c r="A79" s="137" t="s">
        <v>209</v>
      </c>
      <c r="B79" s="109" t="s">
        <v>338</v>
      </c>
      <c r="C79" s="109" t="s">
        <v>53</v>
      </c>
      <c r="D79" s="107" t="s">
        <v>339</v>
      </c>
      <c r="E79" s="403" t="s">
        <v>238</v>
      </c>
      <c r="F79" s="403"/>
      <c r="G79" s="109" t="s">
        <v>55</v>
      </c>
      <c r="H79" s="120">
        <v>2.8899999999999999E-2</v>
      </c>
      <c r="I79" s="121">
        <v>698.84</v>
      </c>
      <c r="J79" s="138">
        <v>20.190000000000001</v>
      </c>
    </row>
    <row r="80" spans="1:10" ht="39" customHeight="1" x14ac:dyDescent="0.2">
      <c r="A80" s="137" t="s">
        <v>209</v>
      </c>
      <c r="B80" s="109" t="s">
        <v>340</v>
      </c>
      <c r="C80" s="109" t="s">
        <v>53</v>
      </c>
      <c r="D80" s="107" t="s">
        <v>341</v>
      </c>
      <c r="E80" s="403" t="s">
        <v>241</v>
      </c>
      <c r="F80" s="403"/>
      <c r="G80" s="109" t="s">
        <v>55</v>
      </c>
      <c r="H80" s="120">
        <v>5.4000000000000003E-3</v>
      </c>
      <c r="I80" s="121">
        <v>20.170000000000002</v>
      </c>
      <c r="J80" s="138">
        <v>0.1</v>
      </c>
    </row>
    <row r="81" spans="1:10" ht="39" customHeight="1" x14ac:dyDescent="0.2">
      <c r="A81" s="137" t="s">
        <v>209</v>
      </c>
      <c r="B81" s="109" t="s">
        <v>342</v>
      </c>
      <c r="C81" s="109" t="s">
        <v>53</v>
      </c>
      <c r="D81" s="107" t="s">
        <v>343</v>
      </c>
      <c r="E81" s="403" t="s">
        <v>241</v>
      </c>
      <c r="F81" s="403"/>
      <c r="G81" s="109" t="s">
        <v>55</v>
      </c>
      <c r="H81" s="120">
        <v>1.3559000000000001</v>
      </c>
      <c r="I81" s="121">
        <v>33.619999999999997</v>
      </c>
      <c r="J81" s="138">
        <v>45.58</v>
      </c>
    </row>
    <row r="82" spans="1:10" ht="39" customHeight="1" x14ac:dyDescent="0.2">
      <c r="A82" s="137" t="s">
        <v>209</v>
      </c>
      <c r="B82" s="109" t="s">
        <v>344</v>
      </c>
      <c r="C82" s="109" t="s">
        <v>53</v>
      </c>
      <c r="D82" s="107" t="s">
        <v>345</v>
      </c>
      <c r="E82" s="403" t="s">
        <v>244</v>
      </c>
      <c r="F82" s="403"/>
      <c r="G82" s="109" t="s">
        <v>88</v>
      </c>
      <c r="H82" s="120">
        <v>0.28910000000000002</v>
      </c>
      <c r="I82" s="121">
        <v>22</v>
      </c>
      <c r="J82" s="138">
        <v>6.36</v>
      </c>
    </row>
    <row r="83" spans="1:10" ht="39" customHeight="1" x14ac:dyDescent="0.2">
      <c r="A83" s="137" t="s">
        <v>209</v>
      </c>
      <c r="B83" s="109" t="s">
        <v>346</v>
      </c>
      <c r="C83" s="109" t="s">
        <v>53</v>
      </c>
      <c r="D83" s="107" t="s">
        <v>347</v>
      </c>
      <c r="E83" s="403" t="s">
        <v>244</v>
      </c>
      <c r="F83" s="403"/>
      <c r="G83" s="109" t="s">
        <v>88</v>
      </c>
      <c r="H83" s="120">
        <v>0.13489999999999999</v>
      </c>
      <c r="I83" s="121">
        <v>18.079999999999998</v>
      </c>
      <c r="J83" s="138">
        <v>2.4300000000000002</v>
      </c>
    </row>
    <row r="84" spans="1:10" ht="26.1" customHeight="1" x14ac:dyDescent="0.2">
      <c r="A84" s="137" t="s">
        <v>209</v>
      </c>
      <c r="B84" s="109" t="s">
        <v>348</v>
      </c>
      <c r="C84" s="109" t="s">
        <v>53</v>
      </c>
      <c r="D84" s="107" t="s">
        <v>349</v>
      </c>
      <c r="E84" s="403" t="s">
        <v>244</v>
      </c>
      <c r="F84" s="403"/>
      <c r="G84" s="109" t="s">
        <v>88</v>
      </c>
      <c r="H84" s="120">
        <v>3.85E-2</v>
      </c>
      <c r="I84" s="121">
        <v>94.23</v>
      </c>
      <c r="J84" s="138">
        <v>3.62</v>
      </c>
    </row>
    <row r="85" spans="1:10" ht="24" customHeight="1" x14ac:dyDescent="0.2">
      <c r="A85" s="137" t="s">
        <v>209</v>
      </c>
      <c r="B85" s="109" t="s">
        <v>350</v>
      </c>
      <c r="C85" s="109" t="s">
        <v>53</v>
      </c>
      <c r="D85" s="107" t="s">
        <v>351</v>
      </c>
      <c r="E85" s="403" t="s">
        <v>335</v>
      </c>
      <c r="F85" s="403"/>
      <c r="G85" s="109" t="s">
        <v>71</v>
      </c>
      <c r="H85" s="120">
        <v>6.0000000000000001E-3</v>
      </c>
      <c r="I85" s="121">
        <v>51.49</v>
      </c>
      <c r="J85" s="138">
        <v>0.3</v>
      </c>
    </row>
    <row r="86" spans="1:10" ht="51.95" customHeight="1" x14ac:dyDescent="0.2">
      <c r="A86" s="137" t="s">
        <v>209</v>
      </c>
      <c r="B86" s="109" t="s">
        <v>352</v>
      </c>
      <c r="C86" s="109" t="s">
        <v>53</v>
      </c>
      <c r="D86" s="107" t="s">
        <v>353</v>
      </c>
      <c r="E86" s="403" t="s">
        <v>244</v>
      </c>
      <c r="F86" s="403"/>
      <c r="G86" s="109" t="s">
        <v>88</v>
      </c>
      <c r="H86" s="120">
        <v>0.11559999999999999</v>
      </c>
      <c r="I86" s="121">
        <v>148.86000000000001</v>
      </c>
      <c r="J86" s="138">
        <v>17.2</v>
      </c>
    </row>
    <row r="87" spans="1:10" ht="39" customHeight="1" x14ac:dyDescent="0.2">
      <c r="A87" s="137" t="s">
        <v>209</v>
      </c>
      <c r="B87" s="109" t="s">
        <v>354</v>
      </c>
      <c r="C87" s="109" t="s">
        <v>53</v>
      </c>
      <c r="D87" s="107" t="s">
        <v>355</v>
      </c>
      <c r="E87" s="403" t="s">
        <v>244</v>
      </c>
      <c r="F87" s="403"/>
      <c r="G87" s="109" t="s">
        <v>88</v>
      </c>
      <c r="H87" s="120">
        <v>7.7100000000000002E-2</v>
      </c>
      <c r="I87" s="121">
        <v>132.99</v>
      </c>
      <c r="J87" s="138">
        <v>10.25</v>
      </c>
    </row>
    <row r="88" spans="1:10" ht="26.1" customHeight="1" x14ac:dyDescent="0.2">
      <c r="A88" s="137" t="s">
        <v>209</v>
      </c>
      <c r="B88" s="109" t="s">
        <v>356</v>
      </c>
      <c r="C88" s="109" t="s">
        <v>53</v>
      </c>
      <c r="D88" s="107" t="s">
        <v>357</v>
      </c>
      <c r="E88" s="403" t="s">
        <v>244</v>
      </c>
      <c r="F88" s="403"/>
      <c r="G88" s="109" t="s">
        <v>88</v>
      </c>
      <c r="H88" s="120">
        <v>3.85E-2</v>
      </c>
      <c r="I88" s="121">
        <v>20.16</v>
      </c>
      <c r="J88" s="138">
        <v>0.77</v>
      </c>
    </row>
    <row r="89" spans="1:10" ht="26.1" customHeight="1" x14ac:dyDescent="0.2">
      <c r="A89" s="137" t="s">
        <v>209</v>
      </c>
      <c r="B89" s="109" t="s">
        <v>358</v>
      </c>
      <c r="C89" s="109" t="s">
        <v>53</v>
      </c>
      <c r="D89" s="107" t="s">
        <v>359</v>
      </c>
      <c r="E89" s="403" t="s">
        <v>244</v>
      </c>
      <c r="F89" s="403"/>
      <c r="G89" s="109" t="s">
        <v>88</v>
      </c>
      <c r="H89" s="120">
        <v>3.85E-2</v>
      </c>
      <c r="I89" s="121">
        <v>21.71</v>
      </c>
      <c r="J89" s="138">
        <v>0.83</v>
      </c>
    </row>
    <row r="90" spans="1:10" ht="39" customHeight="1" x14ac:dyDescent="0.2">
      <c r="A90" s="137" t="s">
        <v>209</v>
      </c>
      <c r="B90" s="109" t="s">
        <v>360</v>
      </c>
      <c r="C90" s="109" t="s">
        <v>53</v>
      </c>
      <c r="D90" s="107" t="s">
        <v>361</v>
      </c>
      <c r="E90" s="403" t="s">
        <v>244</v>
      </c>
      <c r="F90" s="403"/>
      <c r="G90" s="109" t="s">
        <v>88</v>
      </c>
      <c r="H90" s="120">
        <v>3.85E-2</v>
      </c>
      <c r="I90" s="121">
        <v>170.99</v>
      </c>
      <c r="J90" s="138">
        <v>6.58</v>
      </c>
    </row>
    <row r="91" spans="1:10" ht="39" customHeight="1" x14ac:dyDescent="0.2">
      <c r="A91" s="137" t="s">
        <v>209</v>
      </c>
      <c r="B91" s="109" t="s">
        <v>362</v>
      </c>
      <c r="C91" s="109" t="s">
        <v>53</v>
      </c>
      <c r="D91" s="107" t="s">
        <v>363</v>
      </c>
      <c r="E91" s="403" t="s">
        <v>252</v>
      </c>
      <c r="F91" s="403"/>
      <c r="G91" s="109" t="s">
        <v>88</v>
      </c>
      <c r="H91" s="120">
        <v>1.9300000000000001E-2</v>
      </c>
      <c r="I91" s="121">
        <v>449.75</v>
      </c>
      <c r="J91" s="138">
        <v>8.68</v>
      </c>
    </row>
    <row r="92" spans="1:10" ht="39" customHeight="1" x14ac:dyDescent="0.2">
      <c r="A92" s="137" t="s">
        <v>209</v>
      </c>
      <c r="B92" s="109" t="s">
        <v>364</v>
      </c>
      <c r="C92" s="109" t="s">
        <v>53</v>
      </c>
      <c r="D92" s="107" t="s">
        <v>365</v>
      </c>
      <c r="E92" s="403" t="s">
        <v>235</v>
      </c>
      <c r="F92" s="403"/>
      <c r="G92" s="109" t="s">
        <v>92</v>
      </c>
      <c r="H92" s="120">
        <v>0.61670000000000003</v>
      </c>
      <c r="I92" s="121">
        <v>9.42</v>
      </c>
      <c r="J92" s="138">
        <v>5.8</v>
      </c>
    </row>
    <row r="93" spans="1:10" ht="39" customHeight="1" x14ac:dyDescent="0.2">
      <c r="A93" s="137" t="s">
        <v>209</v>
      </c>
      <c r="B93" s="109" t="s">
        <v>366</v>
      </c>
      <c r="C93" s="109" t="s">
        <v>53</v>
      </c>
      <c r="D93" s="107" t="s">
        <v>367</v>
      </c>
      <c r="E93" s="403" t="s">
        <v>232</v>
      </c>
      <c r="F93" s="403"/>
      <c r="G93" s="109" t="s">
        <v>55</v>
      </c>
      <c r="H93" s="120">
        <v>0.2979</v>
      </c>
      <c r="I93" s="121">
        <v>144.26</v>
      </c>
      <c r="J93" s="138">
        <v>42.97</v>
      </c>
    </row>
    <row r="94" spans="1:10" ht="39" customHeight="1" x14ac:dyDescent="0.2">
      <c r="A94" s="137" t="s">
        <v>209</v>
      </c>
      <c r="B94" s="109" t="s">
        <v>368</v>
      </c>
      <c r="C94" s="109" t="s">
        <v>53</v>
      </c>
      <c r="D94" s="107" t="s">
        <v>369</v>
      </c>
      <c r="E94" s="403" t="s">
        <v>232</v>
      </c>
      <c r="F94" s="403"/>
      <c r="G94" s="109" t="s">
        <v>55</v>
      </c>
      <c r="H94" s="120">
        <v>0.34289999999999998</v>
      </c>
      <c r="I94" s="121">
        <v>147.87</v>
      </c>
      <c r="J94" s="138">
        <v>50.7</v>
      </c>
    </row>
    <row r="95" spans="1:10" ht="39" customHeight="1" x14ac:dyDescent="0.2">
      <c r="A95" s="137" t="s">
        <v>209</v>
      </c>
      <c r="B95" s="109" t="s">
        <v>370</v>
      </c>
      <c r="C95" s="109" t="s">
        <v>53</v>
      </c>
      <c r="D95" s="107" t="s">
        <v>371</v>
      </c>
      <c r="E95" s="403" t="s">
        <v>232</v>
      </c>
      <c r="F95" s="403"/>
      <c r="G95" s="109" t="s">
        <v>55</v>
      </c>
      <c r="H95" s="120">
        <v>0.15809999999999999</v>
      </c>
      <c r="I95" s="121">
        <v>124.07</v>
      </c>
      <c r="J95" s="138">
        <v>19.61</v>
      </c>
    </row>
    <row r="96" spans="1:10" ht="39" customHeight="1" x14ac:dyDescent="0.2">
      <c r="A96" s="137" t="s">
        <v>209</v>
      </c>
      <c r="B96" s="109" t="s">
        <v>372</v>
      </c>
      <c r="C96" s="109" t="s">
        <v>53</v>
      </c>
      <c r="D96" s="107" t="s">
        <v>373</v>
      </c>
      <c r="E96" s="403" t="s">
        <v>232</v>
      </c>
      <c r="F96" s="403"/>
      <c r="G96" s="109" t="s">
        <v>55</v>
      </c>
      <c r="H96" s="120">
        <v>0.182</v>
      </c>
      <c r="I96" s="121">
        <v>126.65</v>
      </c>
      <c r="J96" s="138">
        <v>23.05</v>
      </c>
    </row>
    <row r="97" spans="1:10" ht="39" customHeight="1" x14ac:dyDescent="0.2">
      <c r="A97" s="137" t="s">
        <v>209</v>
      </c>
      <c r="B97" s="109" t="s">
        <v>374</v>
      </c>
      <c r="C97" s="109" t="s">
        <v>53</v>
      </c>
      <c r="D97" s="107" t="s">
        <v>375</v>
      </c>
      <c r="E97" s="403" t="s">
        <v>232</v>
      </c>
      <c r="F97" s="403"/>
      <c r="G97" s="109" t="s">
        <v>55</v>
      </c>
      <c r="H97" s="120">
        <v>0.46539999999999998</v>
      </c>
      <c r="I97" s="121">
        <v>176.48</v>
      </c>
      <c r="J97" s="138">
        <v>82.13</v>
      </c>
    </row>
    <row r="98" spans="1:10" ht="39" customHeight="1" x14ac:dyDescent="0.2">
      <c r="A98" s="137" t="s">
        <v>209</v>
      </c>
      <c r="B98" s="109" t="s">
        <v>376</v>
      </c>
      <c r="C98" s="109" t="s">
        <v>53</v>
      </c>
      <c r="D98" s="107" t="s">
        <v>377</v>
      </c>
      <c r="E98" s="403" t="s">
        <v>232</v>
      </c>
      <c r="F98" s="403"/>
      <c r="G98" s="109" t="s">
        <v>55</v>
      </c>
      <c r="H98" s="120">
        <v>0.3629</v>
      </c>
      <c r="I98" s="121">
        <v>230.74</v>
      </c>
      <c r="J98" s="138">
        <v>83.73</v>
      </c>
    </row>
    <row r="99" spans="1:10" ht="39" customHeight="1" x14ac:dyDescent="0.2">
      <c r="A99" s="137" t="s">
        <v>209</v>
      </c>
      <c r="B99" s="109" t="s">
        <v>378</v>
      </c>
      <c r="C99" s="109" t="s">
        <v>53</v>
      </c>
      <c r="D99" s="107" t="s">
        <v>379</v>
      </c>
      <c r="E99" s="403" t="s">
        <v>232</v>
      </c>
      <c r="F99" s="403"/>
      <c r="G99" s="109" t="s">
        <v>55</v>
      </c>
      <c r="H99" s="120">
        <v>0.247</v>
      </c>
      <c r="I99" s="121">
        <v>148.4</v>
      </c>
      <c r="J99" s="138">
        <v>36.65</v>
      </c>
    </row>
    <row r="100" spans="1:10" ht="39" customHeight="1" x14ac:dyDescent="0.2">
      <c r="A100" s="137" t="s">
        <v>209</v>
      </c>
      <c r="B100" s="109" t="s">
        <v>380</v>
      </c>
      <c r="C100" s="109" t="s">
        <v>53</v>
      </c>
      <c r="D100" s="107" t="s">
        <v>381</v>
      </c>
      <c r="E100" s="403" t="s">
        <v>232</v>
      </c>
      <c r="F100" s="403"/>
      <c r="G100" s="109" t="s">
        <v>55</v>
      </c>
      <c r="H100" s="120">
        <v>0.19259999999999999</v>
      </c>
      <c r="I100" s="121">
        <v>190.37</v>
      </c>
      <c r="J100" s="138">
        <v>36.659999999999997</v>
      </c>
    </row>
    <row r="101" spans="1:10" ht="51.95" customHeight="1" x14ac:dyDescent="0.2">
      <c r="A101" s="139" t="s">
        <v>212</v>
      </c>
      <c r="B101" s="112" t="s">
        <v>382</v>
      </c>
      <c r="C101" s="112" t="s">
        <v>53</v>
      </c>
      <c r="D101" s="111" t="s">
        <v>383</v>
      </c>
      <c r="E101" s="405" t="s">
        <v>384</v>
      </c>
      <c r="F101" s="405"/>
      <c r="G101" s="112" t="s">
        <v>385</v>
      </c>
      <c r="H101" s="122">
        <v>5.7799999999999997E-2</v>
      </c>
      <c r="I101" s="123">
        <v>72.900000000000006</v>
      </c>
      <c r="J101" s="140">
        <v>4.21</v>
      </c>
    </row>
    <row r="102" spans="1:10" ht="65.099999999999994" customHeight="1" x14ac:dyDescent="0.2">
      <c r="A102" s="139" t="s">
        <v>212</v>
      </c>
      <c r="B102" s="112" t="s">
        <v>386</v>
      </c>
      <c r="C102" s="112" t="s">
        <v>53</v>
      </c>
      <c r="D102" s="111" t="s">
        <v>387</v>
      </c>
      <c r="E102" s="405" t="s">
        <v>384</v>
      </c>
      <c r="F102" s="405"/>
      <c r="G102" s="112" t="s">
        <v>385</v>
      </c>
      <c r="H102" s="122">
        <v>3.85E-2</v>
      </c>
      <c r="I102" s="123">
        <v>81.62</v>
      </c>
      <c r="J102" s="140">
        <v>3.14</v>
      </c>
    </row>
    <row r="103" spans="1:10" ht="26.1" customHeight="1" x14ac:dyDescent="0.2">
      <c r="A103" s="139" t="s">
        <v>212</v>
      </c>
      <c r="B103" s="112" t="s">
        <v>388</v>
      </c>
      <c r="C103" s="112" t="s">
        <v>53</v>
      </c>
      <c r="D103" s="111" t="s">
        <v>389</v>
      </c>
      <c r="E103" s="405" t="s">
        <v>384</v>
      </c>
      <c r="F103" s="405"/>
      <c r="G103" s="112" t="s">
        <v>88</v>
      </c>
      <c r="H103" s="122">
        <v>1.9300000000000001E-2</v>
      </c>
      <c r="I103" s="123">
        <v>235.37</v>
      </c>
      <c r="J103" s="140">
        <v>4.54</v>
      </c>
    </row>
    <row r="104" spans="1:10" ht="26.1" customHeight="1" x14ac:dyDescent="0.2">
      <c r="A104" s="139" t="s">
        <v>212</v>
      </c>
      <c r="B104" s="112" t="s">
        <v>390</v>
      </c>
      <c r="C104" s="112" t="s">
        <v>53</v>
      </c>
      <c r="D104" s="111" t="s">
        <v>391</v>
      </c>
      <c r="E104" s="405" t="s">
        <v>384</v>
      </c>
      <c r="F104" s="405"/>
      <c r="G104" s="112" t="s">
        <v>88</v>
      </c>
      <c r="H104" s="122">
        <v>1.9300000000000001E-2</v>
      </c>
      <c r="I104" s="123">
        <v>227.61</v>
      </c>
      <c r="J104" s="140">
        <v>4.3899999999999997</v>
      </c>
    </row>
    <row r="105" spans="1:10" ht="39" customHeight="1" x14ac:dyDescent="0.2">
      <c r="A105" s="139" t="s">
        <v>212</v>
      </c>
      <c r="B105" s="112" t="s">
        <v>392</v>
      </c>
      <c r="C105" s="112" t="s">
        <v>53</v>
      </c>
      <c r="D105" s="111" t="s">
        <v>393</v>
      </c>
      <c r="E105" s="405" t="s">
        <v>384</v>
      </c>
      <c r="F105" s="405"/>
      <c r="G105" s="112" t="s">
        <v>55</v>
      </c>
      <c r="H105" s="122">
        <v>0.99380000000000002</v>
      </c>
      <c r="I105" s="123">
        <v>88.79</v>
      </c>
      <c r="J105" s="140">
        <v>88.23</v>
      </c>
    </row>
    <row r="106" spans="1:10" x14ac:dyDescent="0.2">
      <c r="A106" s="141"/>
      <c r="B106" s="142"/>
      <c r="C106" s="142"/>
      <c r="D106" s="143"/>
      <c r="E106" s="143" t="s">
        <v>220</v>
      </c>
      <c r="F106" s="144">
        <v>98.40111550081339</v>
      </c>
      <c r="G106" s="142" t="s">
        <v>221</v>
      </c>
      <c r="H106" s="145">
        <v>113.31</v>
      </c>
      <c r="I106" s="142" t="s">
        <v>222</v>
      </c>
      <c r="J106" s="146">
        <v>211.71</v>
      </c>
    </row>
    <row r="107" spans="1:10" x14ac:dyDescent="0.2">
      <c r="A107" s="141"/>
      <c r="B107" s="142"/>
      <c r="C107" s="142"/>
      <c r="D107" s="143"/>
      <c r="E107" s="143" t="s">
        <v>223</v>
      </c>
      <c r="F107" s="144">
        <v>289.01</v>
      </c>
      <c r="G107" s="142"/>
      <c r="H107" s="404" t="s">
        <v>224</v>
      </c>
      <c r="I107" s="404"/>
      <c r="J107" s="146">
        <v>1404.45</v>
      </c>
    </row>
    <row r="108" spans="1:10" ht="30" customHeight="1" thickBot="1" x14ac:dyDescent="0.25">
      <c r="A108" s="147"/>
      <c r="B108" s="148"/>
      <c r="C108" s="148"/>
      <c r="D108" s="97"/>
      <c r="E108" s="97"/>
      <c r="F108" s="97"/>
      <c r="G108" s="148" t="s">
        <v>225</v>
      </c>
      <c r="H108" s="149">
        <v>12</v>
      </c>
      <c r="I108" s="148" t="s">
        <v>226</v>
      </c>
      <c r="J108" s="150">
        <v>16853.400000000001</v>
      </c>
    </row>
    <row r="109" spans="1:10" ht="0.95" customHeight="1" thickTop="1" x14ac:dyDescent="0.2">
      <c r="A109" s="151"/>
      <c r="B109" s="118"/>
      <c r="C109" s="118"/>
      <c r="D109" s="115"/>
      <c r="E109" s="115"/>
      <c r="F109" s="115"/>
      <c r="G109" s="118"/>
      <c r="H109" s="118"/>
      <c r="I109" s="118"/>
      <c r="J109" s="152"/>
    </row>
    <row r="110" spans="1:10" ht="18" customHeight="1" x14ac:dyDescent="0.2">
      <c r="A110" s="154" t="s">
        <v>59</v>
      </c>
      <c r="B110" s="106" t="s">
        <v>39</v>
      </c>
      <c r="C110" s="106" t="s">
        <v>40</v>
      </c>
      <c r="D110" s="104" t="s">
        <v>9</v>
      </c>
      <c r="E110" s="407" t="s">
        <v>206</v>
      </c>
      <c r="F110" s="407"/>
      <c r="G110" s="106" t="s">
        <v>41</v>
      </c>
      <c r="H110" s="106" t="s">
        <v>42</v>
      </c>
      <c r="I110" s="106" t="s">
        <v>43</v>
      </c>
      <c r="J110" s="155" t="s">
        <v>10</v>
      </c>
    </row>
    <row r="111" spans="1:10" ht="39" customHeight="1" x14ac:dyDescent="0.2">
      <c r="A111" s="42" t="s">
        <v>207</v>
      </c>
      <c r="B111" s="43" t="s">
        <v>60</v>
      </c>
      <c r="C111" s="43" t="s">
        <v>53</v>
      </c>
      <c r="D111" s="51" t="s">
        <v>61</v>
      </c>
      <c r="E111" s="408" t="s">
        <v>232</v>
      </c>
      <c r="F111" s="408"/>
      <c r="G111" s="43" t="s">
        <v>55</v>
      </c>
      <c r="H111" s="119">
        <v>1</v>
      </c>
      <c r="I111" s="56">
        <v>617.01</v>
      </c>
      <c r="J111" s="136">
        <v>617.01</v>
      </c>
    </row>
    <row r="112" spans="1:10" ht="39" customHeight="1" x14ac:dyDescent="0.2">
      <c r="A112" s="137" t="s">
        <v>209</v>
      </c>
      <c r="B112" s="109" t="s">
        <v>239</v>
      </c>
      <c r="C112" s="109" t="s">
        <v>53</v>
      </c>
      <c r="D112" s="107" t="s">
        <v>240</v>
      </c>
      <c r="E112" s="403" t="s">
        <v>241</v>
      </c>
      <c r="F112" s="403"/>
      <c r="G112" s="109" t="s">
        <v>71</v>
      </c>
      <c r="H112" s="120">
        <v>0.04</v>
      </c>
      <c r="I112" s="121">
        <v>876.31</v>
      </c>
      <c r="J112" s="138">
        <v>35.049999999999997</v>
      </c>
    </row>
    <row r="113" spans="1:10" ht="39" customHeight="1" x14ac:dyDescent="0.2">
      <c r="A113" s="137" t="s">
        <v>209</v>
      </c>
      <c r="B113" s="109" t="s">
        <v>394</v>
      </c>
      <c r="C113" s="109" t="s">
        <v>53</v>
      </c>
      <c r="D113" s="107" t="s">
        <v>395</v>
      </c>
      <c r="E113" s="403" t="s">
        <v>244</v>
      </c>
      <c r="F113" s="403"/>
      <c r="G113" s="109" t="s">
        <v>88</v>
      </c>
      <c r="H113" s="120">
        <v>2.6800000000000001E-2</v>
      </c>
      <c r="I113" s="121">
        <v>75.650000000000006</v>
      </c>
      <c r="J113" s="138">
        <v>2.02</v>
      </c>
    </row>
    <row r="114" spans="1:10" ht="39" customHeight="1" x14ac:dyDescent="0.2">
      <c r="A114" s="137" t="s">
        <v>209</v>
      </c>
      <c r="B114" s="109" t="s">
        <v>245</v>
      </c>
      <c r="C114" s="109" t="s">
        <v>53</v>
      </c>
      <c r="D114" s="107" t="s">
        <v>246</v>
      </c>
      <c r="E114" s="403" t="s">
        <v>244</v>
      </c>
      <c r="F114" s="403"/>
      <c r="G114" s="109" t="s">
        <v>88</v>
      </c>
      <c r="H114" s="120">
        <v>0.1074</v>
      </c>
      <c r="I114" s="121">
        <v>27.36</v>
      </c>
      <c r="J114" s="138">
        <v>2.93</v>
      </c>
    </row>
    <row r="115" spans="1:10" ht="65.099999999999994" customHeight="1" x14ac:dyDescent="0.2">
      <c r="A115" s="137" t="s">
        <v>209</v>
      </c>
      <c r="B115" s="109" t="s">
        <v>253</v>
      </c>
      <c r="C115" s="109" t="s">
        <v>53</v>
      </c>
      <c r="D115" s="107" t="s">
        <v>254</v>
      </c>
      <c r="E115" s="403" t="s">
        <v>252</v>
      </c>
      <c r="F115" s="403"/>
      <c r="G115" s="109" t="s">
        <v>88</v>
      </c>
      <c r="H115" s="120">
        <v>2.6800000000000001E-2</v>
      </c>
      <c r="I115" s="121">
        <v>417.06</v>
      </c>
      <c r="J115" s="138">
        <v>11.17</v>
      </c>
    </row>
    <row r="116" spans="1:10" ht="65.099999999999994" customHeight="1" x14ac:dyDescent="0.2">
      <c r="A116" s="137" t="s">
        <v>209</v>
      </c>
      <c r="B116" s="109" t="s">
        <v>255</v>
      </c>
      <c r="C116" s="109" t="s">
        <v>53</v>
      </c>
      <c r="D116" s="107" t="s">
        <v>256</v>
      </c>
      <c r="E116" s="403" t="s">
        <v>252</v>
      </c>
      <c r="F116" s="403"/>
      <c r="G116" s="109" t="s">
        <v>88</v>
      </c>
      <c r="H116" s="120">
        <v>2.6800000000000001E-2</v>
      </c>
      <c r="I116" s="121">
        <v>250.3</v>
      </c>
      <c r="J116" s="138">
        <v>6.7</v>
      </c>
    </row>
    <row r="117" spans="1:10" ht="24" customHeight="1" x14ac:dyDescent="0.2">
      <c r="A117" s="137" t="s">
        <v>209</v>
      </c>
      <c r="B117" s="109" t="s">
        <v>396</v>
      </c>
      <c r="C117" s="109" t="s">
        <v>53</v>
      </c>
      <c r="D117" s="107" t="s">
        <v>397</v>
      </c>
      <c r="E117" s="403" t="s">
        <v>208</v>
      </c>
      <c r="F117" s="403"/>
      <c r="G117" s="109" t="s">
        <v>114</v>
      </c>
      <c r="H117" s="120">
        <v>1.1154999999999999</v>
      </c>
      <c r="I117" s="121">
        <v>30.2</v>
      </c>
      <c r="J117" s="138">
        <v>33.68</v>
      </c>
    </row>
    <row r="118" spans="1:10" ht="26.1" customHeight="1" x14ac:dyDescent="0.2">
      <c r="A118" s="137" t="s">
        <v>209</v>
      </c>
      <c r="B118" s="109" t="s">
        <v>262</v>
      </c>
      <c r="C118" s="109" t="s">
        <v>53</v>
      </c>
      <c r="D118" s="107" t="s">
        <v>263</v>
      </c>
      <c r="E118" s="403" t="s">
        <v>264</v>
      </c>
      <c r="F118" s="403"/>
      <c r="G118" s="109" t="s">
        <v>55</v>
      </c>
      <c r="H118" s="120">
        <v>1.4293</v>
      </c>
      <c r="I118" s="121">
        <v>12.4</v>
      </c>
      <c r="J118" s="138">
        <v>17.72</v>
      </c>
    </row>
    <row r="119" spans="1:10" ht="39" customHeight="1" x14ac:dyDescent="0.2">
      <c r="A119" s="137" t="s">
        <v>209</v>
      </c>
      <c r="B119" s="109" t="s">
        <v>272</v>
      </c>
      <c r="C119" s="109" t="s">
        <v>53</v>
      </c>
      <c r="D119" s="107" t="s">
        <v>273</v>
      </c>
      <c r="E119" s="403" t="s">
        <v>252</v>
      </c>
      <c r="F119" s="403"/>
      <c r="G119" s="109" t="s">
        <v>92</v>
      </c>
      <c r="H119" s="120">
        <v>8.8599999999999998E-2</v>
      </c>
      <c r="I119" s="121">
        <v>21.62</v>
      </c>
      <c r="J119" s="138">
        <v>1.91</v>
      </c>
    </row>
    <row r="120" spans="1:10" ht="39" customHeight="1" x14ac:dyDescent="0.2">
      <c r="A120" s="137" t="s">
        <v>209</v>
      </c>
      <c r="B120" s="109" t="s">
        <v>276</v>
      </c>
      <c r="C120" s="109" t="s">
        <v>53</v>
      </c>
      <c r="D120" s="107" t="s">
        <v>277</v>
      </c>
      <c r="E120" s="403" t="s">
        <v>252</v>
      </c>
      <c r="F120" s="403"/>
      <c r="G120" s="109" t="s">
        <v>92</v>
      </c>
      <c r="H120" s="120">
        <v>0.14230000000000001</v>
      </c>
      <c r="I120" s="121">
        <v>37.89</v>
      </c>
      <c r="J120" s="138">
        <v>5.39</v>
      </c>
    </row>
    <row r="121" spans="1:10" ht="51.95" customHeight="1" x14ac:dyDescent="0.2">
      <c r="A121" s="137" t="s">
        <v>209</v>
      </c>
      <c r="B121" s="109" t="s">
        <v>278</v>
      </c>
      <c r="C121" s="109" t="s">
        <v>53</v>
      </c>
      <c r="D121" s="107" t="s">
        <v>279</v>
      </c>
      <c r="E121" s="403" t="s">
        <v>252</v>
      </c>
      <c r="F121" s="403"/>
      <c r="G121" s="109" t="s">
        <v>88</v>
      </c>
      <c r="H121" s="120">
        <v>5.3699999999999998E-2</v>
      </c>
      <c r="I121" s="121">
        <v>10.28</v>
      </c>
      <c r="J121" s="138">
        <v>0.55000000000000004</v>
      </c>
    </row>
    <row r="122" spans="1:10" ht="51.95" customHeight="1" x14ac:dyDescent="0.2">
      <c r="A122" s="137" t="s">
        <v>209</v>
      </c>
      <c r="B122" s="109" t="s">
        <v>290</v>
      </c>
      <c r="C122" s="109" t="s">
        <v>53</v>
      </c>
      <c r="D122" s="107" t="s">
        <v>291</v>
      </c>
      <c r="E122" s="403" t="s">
        <v>252</v>
      </c>
      <c r="F122" s="403"/>
      <c r="G122" s="109" t="s">
        <v>88</v>
      </c>
      <c r="H122" s="120">
        <v>5.3699999999999998E-2</v>
      </c>
      <c r="I122" s="121">
        <v>155.49</v>
      </c>
      <c r="J122" s="138">
        <v>8.34</v>
      </c>
    </row>
    <row r="123" spans="1:10" ht="39" customHeight="1" x14ac:dyDescent="0.2">
      <c r="A123" s="137" t="s">
        <v>209</v>
      </c>
      <c r="B123" s="109" t="s">
        <v>298</v>
      </c>
      <c r="C123" s="109" t="s">
        <v>53</v>
      </c>
      <c r="D123" s="107" t="s">
        <v>299</v>
      </c>
      <c r="E123" s="403" t="s">
        <v>238</v>
      </c>
      <c r="F123" s="403"/>
      <c r="G123" s="109" t="s">
        <v>88</v>
      </c>
      <c r="H123" s="120">
        <v>2.6800000000000001E-2</v>
      </c>
      <c r="I123" s="121">
        <v>414.65</v>
      </c>
      <c r="J123" s="138">
        <v>11.11</v>
      </c>
    </row>
    <row r="124" spans="1:10" ht="65.099999999999994" customHeight="1" x14ac:dyDescent="0.2">
      <c r="A124" s="137" t="s">
        <v>209</v>
      </c>
      <c r="B124" s="109" t="s">
        <v>300</v>
      </c>
      <c r="C124" s="109" t="s">
        <v>53</v>
      </c>
      <c r="D124" s="107" t="s">
        <v>301</v>
      </c>
      <c r="E124" s="403" t="s">
        <v>252</v>
      </c>
      <c r="F124" s="403"/>
      <c r="G124" s="109" t="s">
        <v>92</v>
      </c>
      <c r="H124" s="120">
        <v>0.3221</v>
      </c>
      <c r="I124" s="121">
        <v>3.44</v>
      </c>
      <c r="J124" s="138">
        <v>1.1000000000000001</v>
      </c>
    </row>
    <row r="125" spans="1:10" ht="51.95" customHeight="1" x14ac:dyDescent="0.2">
      <c r="A125" s="137" t="s">
        <v>209</v>
      </c>
      <c r="B125" s="109" t="s">
        <v>302</v>
      </c>
      <c r="C125" s="109" t="s">
        <v>53</v>
      </c>
      <c r="D125" s="107" t="s">
        <v>303</v>
      </c>
      <c r="E125" s="403" t="s">
        <v>252</v>
      </c>
      <c r="F125" s="403"/>
      <c r="G125" s="109" t="s">
        <v>92</v>
      </c>
      <c r="H125" s="120">
        <v>0.53690000000000004</v>
      </c>
      <c r="I125" s="121">
        <v>1.74</v>
      </c>
      <c r="J125" s="138">
        <v>0.93</v>
      </c>
    </row>
    <row r="126" spans="1:10" ht="39" customHeight="1" x14ac:dyDescent="0.2">
      <c r="A126" s="137" t="s">
        <v>209</v>
      </c>
      <c r="B126" s="109" t="s">
        <v>306</v>
      </c>
      <c r="C126" s="109" t="s">
        <v>53</v>
      </c>
      <c r="D126" s="107" t="s">
        <v>307</v>
      </c>
      <c r="E126" s="403" t="s">
        <v>244</v>
      </c>
      <c r="F126" s="403"/>
      <c r="G126" s="109" t="s">
        <v>92</v>
      </c>
      <c r="H126" s="120">
        <v>0.3221</v>
      </c>
      <c r="I126" s="121">
        <v>9.24</v>
      </c>
      <c r="J126" s="138">
        <v>2.97</v>
      </c>
    </row>
    <row r="127" spans="1:10" ht="39" customHeight="1" x14ac:dyDescent="0.2">
      <c r="A127" s="137" t="s">
        <v>209</v>
      </c>
      <c r="B127" s="109" t="s">
        <v>308</v>
      </c>
      <c r="C127" s="109" t="s">
        <v>53</v>
      </c>
      <c r="D127" s="107" t="s">
        <v>309</v>
      </c>
      <c r="E127" s="403" t="s">
        <v>244</v>
      </c>
      <c r="F127" s="403"/>
      <c r="G127" s="109" t="s">
        <v>92</v>
      </c>
      <c r="H127" s="120">
        <v>0.53690000000000004</v>
      </c>
      <c r="I127" s="121">
        <v>12.33</v>
      </c>
      <c r="J127" s="138">
        <v>6.61</v>
      </c>
    </row>
    <row r="128" spans="1:10" ht="39" customHeight="1" x14ac:dyDescent="0.2">
      <c r="A128" s="137" t="s">
        <v>209</v>
      </c>
      <c r="B128" s="109" t="s">
        <v>310</v>
      </c>
      <c r="C128" s="109" t="s">
        <v>53</v>
      </c>
      <c r="D128" s="107" t="s">
        <v>311</v>
      </c>
      <c r="E128" s="403" t="s">
        <v>244</v>
      </c>
      <c r="F128" s="403"/>
      <c r="G128" s="109" t="s">
        <v>88</v>
      </c>
      <c r="H128" s="120">
        <v>0.1074</v>
      </c>
      <c r="I128" s="121">
        <v>16.91</v>
      </c>
      <c r="J128" s="138">
        <v>1.81</v>
      </c>
    </row>
    <row r="129" spans="1:10" ht="39" customHeight="1" x14ac:dyDescent="0.2">
      <c r="A129" s="137" t="s">
        <v>209</v>
      </c>
      <c r="B129" s="109" t="s">
        <v>312</v>
      </c>
      <c r="C129" s="109" t="s">
        <v>53</v>
      </c>
      <c r="D129" s="107" t="s">
        <v>313</v>
      </c>
      <c r="E129" s="403" t="s">
        <v>244</v>
      </c>
      <c r="F129" s="403"/>
      <c r="G129" s="109" t="s">
        <v>92</v>
      </c>
      <c r="H129" s="120">
        <v>0.85909999999999997</v>
      </c>
      <c r="I129" s="121">
        <v>2.81</v>
      </c>
      <c r="J129" s="138">
        <v>2.41</v>
      </c>
    </row>
    <row r="130" spans="1:10" ht="39" customHeight="1" x14ac:dyDescent="0.2">
      <c r="A130" s="137" t="s">
        <v>209</v>
      </c>
      <c r="B130" s="109" t="s">
        <v>314</v>
      </c>
      <c r="C130" s="109" t="s">
        <v>53</v>
      </c>
      <c r="D130" s="107" t="s">
        <v>315</v>
      </c>
      <c r="E130" s="403" t="s">
        <v>244</v>
      </c>
      <c r="F130" s="403"/>
      <c r="G130" s="109" t="s">
        <v>92</v>
      </c>
      <c r="H130" s="120">
        <v>2.5503</v>
      </c>
      <c r="I130" s="121">
        <v>4.04</v>
      </c>
      <c r="J130" s="138">
        <v>10.3</v>
      </c>
    </row>
    <row r="131" spans="1:10" ht="26.1" customHeight="1" x14ac:dyDescent="0.2">
      <c r="A131" s="137" t="s">
        <v>209</v>
      </c>
      <c r="B131" s="109" t="s">
        <v>318</v>
      </c>
      <c r="C131" s="109" t="s">
        <v>53</v>
      </c>
      <c r="D131" s="107" t="s">
        <v>319</v>
      </c>
      <c r="E131" s="403" t="s">
        <v>244</v>
      </c>
      <c r="F131" s="403"/>
      <c r="G131" s="109" t="s">
        <v>88</v>
      </c>
      <c r="H131" s="120">
        <v>0.16109999999999999</v>
      </c>
      <c r="I131" s="121">
        <v>15.59</v>
      </c>
      <c r="J131" s="138">
        <v>2.5099999999999998</v>
      </c>
    </row>
    <row r="132" spans="1:10" ht="39" customHeight="1" x14ac:dyDescent="0.2">
      <c r="A132" s="137" t="s">
        <v>209</v>
      </c>
      <c r="B132" s="109" t="s">
        <v>322</v>
      </c>
      <c r="C132" s="109" t="s">
        <v>53</v>
      </c>
      <c r="D132" s="107" t="s">
        <v>323</v>
      </c>
      <c r="E132" s="403" t="s">
        <v>244</v>
      </c>
      <c r="F132" s="403"/>
      <c r="G132" s="109" t="s">
        <v>88</v>
      </c>
      <c r="H132" s="120">
        <v>2.6800000000000001E-2</v>
      </c>
      <c r="I132" s="121">
        <v>29.14</v>
      </c>
      <c r="J132" s="138">
        <v>0.78</v>
      </c>
    </row>
    <row r="133" spans="1:10" ht="39" customHeight="1" x14ac:dyDescent="0.2">
      <c r="A133" s="137" t="s">
        <v>209</v>
      </c>
      <c r="B133" s="109" t="s">
        <v>324</v>
      </c>
      <c r="C133" s="109" t="s">
        <v>53</v>
      </c>
      <c r="D133" s="107" t="s">
        <v>325</v>
      </c>
      <c r="E133" s="403" t="s">
        <v>244</v>
      </c>
      <c r="F133" s="403"/>
      <c r="G133" s="109" t="s">
        <v>88</v>
      </c>
      <c r="H133" s="120">
        <v>0.13420000000000001</v>
      </c>
      <c r="I133" s="121">
        <v>44.7</v>
      </c>
      <c r="J133" s="138">
        <v>5.99</v>
      </c>
    </row>
    <row r="134" spans="1:10" ht="39" customHeight="1" x14ac:dyDescent="0.2">
      <c r="A134" s="137" t="s">
        <v>209</v>
      </c>
      <c r="B134" s="109" t="s">
        <v>326</v>
      </c>
      <c r="C134" s="109" t="s">
        <v>53</v>
      </c>
      <c r="D134" s="107" t="s">
        <v>327</v>
      </c>
      <c r="E134" s="403" t="s">
        <v>244</v>
      </c>
      <c r="F134" s="403"/>
      <c r="G134" s="109" t="s">
        <v>88</v>
      </c>
      <c r="H134" s="120">
        <v>2.6800000000000001E-2</v>
      </c>
      <c r="I134" s="121">
        <v>47.43</v>
      </c>
      <c r="J134" s="138">
        <v>1.27</v>
      </c>
    </row>
    <row r="135" spans="1:10" ht="51.95" customHeight="1" x14ac:dyDescent="0.2">
      <c r="A135" s="137" t="s">
        <v>209</v>
      </c>
      <c r="B135" s="109" t="s">
        <v>328</v>
      </c>
      <c r="C135" s="109" t="s">
        <v>53</v>
      </c>
      <c r="D135" s="107" t="s">
        <v>329</v>
      </c>
      <c r="E135" s="403" t="s">
        <v>330</v>
      </c>
      <c r="F135" s="403"/>
      <c r="G135" s="109" t="s">
        <v>55</v>
      </c>
      <c r="H135" s="120">
        <v>1.4510000000000001</v>
      </c>
      <c r="I135" s="121">
        <v>23.67</v>
      </c>
      <c r="J135" s="138">
        <v>34.340000000000003</v>
      </c>
    </row>
    <row r="136" spans="1:10" ht="26.1" customHeight="1" x14ac:dyDescent="0.2">
      <c r="A136" s="137" t="s">
        <v>209</v>
      </c>
      <c r="B136" s="109" t="s">
        <v>333</v>
      </c>
      <c r="C136" s="109" t="s">
        <v>53</v>
      </c>
      <c r="D136" s="107" t="s">
        <v>334</v>
      </c>
      <c r="E136" s="403" t="s">
        <v>335</v>
      </c>
      <c r="F136" s="403"/>
      <c r="G136" s="109" t="s">
        <v>71</v>
      </c>
      <c r="H136" s="120">
        <v>3.9E-2</v>
      </c>
      <c r="I136" s="121">
        <v>84.93</v>
      </c>
      <c r="J136" s="138">
        <v>3.31</v>
      </c>
    </row>
    <row r="137" spans="1:10" ht="51.95" customHeight="1" x14ac:dyDescent="0.2">
      <c r="A137" s="137" t="s">
        <v>209</v>
      </c>
      <c r="B137" s="109" t="s">
        <v>336</v>
      </c>
      <c r="C137" s="109" t="s">
        <v>53</v>
      </c>
      <c r="D137" s="107" t="s">
        <v>337</v>
      </c>
      <c r="E137" s="403" t="s">
        <v>330</v>
      </c>
      <c r="F137" s="403"/>
      <c r="G137" s="109" t="s">
        <v>55</v>
      </c>
      <c r="H137" s="120">
        <v>1.4510000000000001</v>
      </c>
      <c r="I137" s="121">
        <v>53.86</v>
      </c>
      <c r="J137" s="138">
        <v>78.150000000000006</v>
      </c>
    </row>
    <row r="138" spans="1:10" ht="39" customHeight="1" x14ac:dyDescent="0.2">
      <c r="A138" s="137" t="s">
        <v>209</v>
      </c>
      <c r="B138" s="109" t="s">
        <v>340</v>
      </c>
      <c r="C138" s="109" t="s">
        <v>53</v>
      </c>
      <c r="D138" s="107" t="s">
        <v>341</v>
      </c>
      <c r="E138" s="403" t="s">
        <v>241</v>
      </c>
      <c r="F138" s="403"/>
      <c r="G138" s="109" t="s">
        <v>55</v>
      </c>
      <c r="H138" s="120">
        <v>8.9999999999999993E-3</v>
      </c>
      <c r="I138" s="121">
        <v>20.170000000000002</v>
      </c>
      <c r="J138" s="138">
        <v>0.18</v>
      </c>
    </row>
    <row r="139" spans="1:10" ht="39" customHeight="1" x14ac:dyDescent="0.2">
      <c r="A139" s="137" t="s">
        <v>209</v>
      </c>
      <c r="B139" s="109" t="s">
        <v>342</v>
      </c>
      <c r="C139" s="109" t="s">
        <v>53</v>
      </c>
      <c r="D139" s="107" t="s">
        <v>343</v>
      </c>
      <c r="E139" s="403" t="s">
        <v>241</v>
      </c>
      <c r="F139" s="403"/>
      <c r="G139" s="109" t="s">
        <v>55</v>
      </c>
      <c r="H139" s="120">
        <v>1.4510000000000001</v>
      </c>
      <c r="I139" s="121">
        <v>33.619999999999997</v>
      </c>
      <c r="J139" s="138">
        <v>48.78</v>
      </c>
    </row>
    <row r="140" spans="1:10" ht="39" customHeight="1" x14ac:dyDescent="0.2">
      <c r="A140" s="137" t="s">
        <v>209</v>
      </c>
      <c r="B140" s="109" t="s">
        <v>344</v>
      </c>
      <c r="C140" s="109" t="s">
        <v>53</v>
      </c>
      <c r="D140" s="107" t="s">
        <v>345</v>
      </c>
      <c r="E140" s="403" t="s">
        <v>244</v>
      </c>
      <c r="F140" s="403"/>
      <c r="G140" s="109" t="s">
        <v>88</v>
      </c>
      <c r="H140" s="120">
        <v>0.18790000000000001</v>
      </c>
      <c r="I140" s="121">
        <v>22</v>
      </c>
      <c r="J140" s="138">
        <v>4.13</v>
      </c>
    </row>
    <row r="141" spans="1:10" ht="39" customHeight="1" x14ac:dyDescent="0.2">
      <c r="A141" s="137" t="s">
        <v>209</v>
      </c>
      <c r="B141" s="109" t="s">
        <v>346</v>
      </c>
      <c r="C141" s="109" t="s">
        <v>53</v>
      </c>
      <c r="D141" s="107" t="s">
        <v>347</v>
      </c>
      <c r="E141" s="403" t="s">
        <v>244</v>
      </c>
      <c r="F141" s="403"/>
      <c r="G141" s="109" t="s">
        <v>88</v>
      </c>
      <c r="H141" s="120">
        <v>2.6800000000000001E-2</v>
      </c>
      <c r="I141" s="121">
        <v>18.079999999999998</v>
      </c>
      <c r="J141" s="138">
        <v>0.48</v>
      </c>
    </row>
    <row r="142" spans="1:10" ht="24" customHeight="1" x14ac:dyDescent="0.2">
      <c r="A142" s="137" t="s">
        <v>209</v>
      </c>
      <c r="B142" s="109" t="s">
        <v>350</v>
      </c>
      <c r="C142" s="109" t="s">
        <v>53</v>
      </c>
      <c r="D142" s="107" t="s">
        <v>351</v>
      </c>
      <c r="E142" s="403" t="s">
        <v>335</v>
      </c>
      <c r="F142" s="403"/>
      <c r="G142" s="109" t="s">
        <v>71</v>
      </c>
      <c r="H142" s="120">
        <v>0.01</v>
      </c>
      <c r="I142" s="121">
        <v>51.49</v>
      </c>
      <c r="J142" s="138">
        <v>0.51</v>
      </c>
    </row>
    <row r="143" spans="1:10" ht="51.95" customHeight="1" x14ac:dyDescent="0.2">
      <c r="A143" s="137" t="s">
        <v>209</v>
      </c>
      <c r="B143" s="109" t="s">
        <v>352</v>
      </c>
      <c r="C143" s="109" t="s">
        <v>53</v>
      </c>
      <c r="D143" s="107" t="s">
        <v>353</v>
      </c>
      <c r="E143" s="403" t="s">
        <v>244</v>
      </c>
      <c r="F143" s="403"/>
      <c r="G143" s="109" t="s">
        <v>88</v>
      </c>
      <c r="H143" s="120">
        <v>0.16109999999999999</v>
      </c>
      <c r="I143" s="121">
        <v>148.86000000000001</v>
      </c>
      <c r="J143" s="138">
        <v>23.98</v>
      </c>
    </row>
    <row r="144" spans="1:10" ht="39" customHeight="1" x14ac:dyDescent="0.2">
      <c r="A144" s="137" t="s">
        <v>209</v>
      </c>
      <c r="B144" s="109" t="s">
        <v>362</v>
      </c>
      <c r="C144" s="109" t="s">
        <v>53</v>
      </c>
      <c r="D144" s="107" t="s">
        <v>363</v>
      </c>
      <c r="E144" s="403" t="s">
        <v>252</v>
      </c>
      <c r="F144" s="403"/>
      <c r="G144" s="109" t="s">
        <v>88</v>
      </c>
      <c r="H144" s="120">
        <v>2.6800000000000001E-2</v>
      </c>
      <c r="I144" s="121">
        <v>449.75</v>
      </c>
      <c r="J144" s="138">
        <v>12.05</v>
      </c>
    </row>
    <row r="145" spans="1:10" ht="39" customHeight="1" x14ac:dyDescent="0.2">
      <c r="A145" s="137" t="s">
        <v>209</v>
      </c>
      <c r="B145" s="109" t="s">
        <v>398</v>
      </c>
      <c r="C145" s="109" t="s">
        <v>53</v>
      </c>
      <c r="D145" s="107" t="s">
        <v>399</v>
      </c>
      <c r="E145" s="403" t="s">
        <v>252</v>
      </c>
      <c r="F145" s="403"/>
      <c r="G145" s="109" t="s">
        <v>88</v>
      </c>
      <c r="H145" s="120">
        <v>2.6800000000000001E-2</v>
      </c>
      <c r="I145" s="121">
        <v>176.43</v>
      </c>
      <c r="J145" s="138">
        <v>4.72</v>
      </c>
    </row>
    <row r="146" spans="1:10" ht="39" customHeight="1" x14ac:dyDescent="0.2">
      <c r="A146" s="137" t="s">
        <v>209</v>
      </c>
      <c r="B146" s="109" t="s">
        <v>366</v>
      </c>
      <c r="C146" s="109" t="s">
        <v>53</v>
      </c>
      <c r="D146" s="107" t="s">
        <v>367</v>
      </c>
      <c r="E146" s="403" t="s">
        <v>232</v>
      </c>
      <c r="F146" s="403"/>
      <c r="G146" s="109" t="s">
        <v>55</v>
      </c>
      <c r="H146" s="120">
        <v>0.1449</v>
      </c>
      <c r="I146" s="121">
        <v>144.26</v>
      </c>
      <c r="J146" s="138">
        <v>20.9</v>
      </c>
    </row>
    <row r="147" spans="1:10" ht="39" customHeight="1" x14ac:dyDescent="0.2">
      <c r="A147" s="137" t="s">
        <v>209</v>
      </c>
      <c r="B147" s="109" t="s">
        <v>368</v>
      </c>
      <c r="C147" s="109" t="s">
        <v>53</v>
      </c>
      <c r="D147" s="107" t="s">
        <v>369</v>
      </c>
      <c r="E147" s="403" t="s">
        <v>232</v>
      </c>
      <c r="F147" s="403"/>
      <c r="G147" s="109" t="s">
        <v>55</v>
      </c>
      <c r="H147" s="120">
        <v>0.1668</v>
      </c>
      <c r="I147" s="121">
        <v>147.87</v>
      </c>
      <c r="J147" s="138">
        <v>24.66</v>
      </c>
    </row>
    <row r="148" spans="1:10" ht="39" customHeight="1" x14ac:dyDescent="0.2">
      <c r="A148" s="137" t="s">
        <v>209</v>
      </c>
      <c r="B148" s="109" t="s">
        <v>374</v>
      </c>
      <c r="C148" s="109" t="s">
        <v>53</v>
      </c>
      <c r="D148" s="107" t="s">
        <v>375</v>
      </c>
      <c r="E148" s="403" t="s">
        <v>232</v>
      </c>
      <c r="F148" s="403"/>
      <c r="G148" s="109" t="s">
        <v>55</v>
      </c>
      <c r="H148" s="120">
        <v>0.22639999999999999</v>
      </c>
      <c r="I148" s="121">
        <v>176.48</v>
      </c>
      <c r="J148" s="138">
        <v>39.950000000000003</v>
      </c>
    </row>
    <row r="149" spans="1:10" ht="39" customHeight="1" x14ac:dyDescent="0.2">
      <c r="A149" s="137" t="s">
        <v>209</v>
      </c>
      <c r="B149" s="109" t="s">
        <v>376</v>
      </c>
      <c r="C149" s="109" t="s">
        <v>53</v>
      </c>
      <c r="D149" s="107" t="s">
        <v>377</v>
      </c>
      <c r="E149" s="403" t="s">
        <v>232</v>
      </c>
      <c r="F149" s="403"/>
      <c r="G149" s="109" t="s">
        <v>55</v>
      </c>
      <c r="H149" s="120">
        <v>0.17649999999999999</v>
      </c>
      <c r="I149" s="121">
        <v>230.74</v>
      </c>
      <c r="J149" s="138">
        <v>40.72</v>
      </c>
    </row>
    <row r="150" spans="1:10" ht="51.95" customHeight="1" x14ac:dyDescent="0.2">
      <c r="A150" s="139" t="s">
        <v>212</v>
      </c>
      <c r="B150" s="112" t="s">
        <v>382</v>
      </c>
      <c r="C150" s="112" t="s">
        <v>53</v>
      </c>
      <c r="D150" s="111" t="s">
        <v>383</v>
      </c>
      <c r="E150" s="405" t="s">
        <v>384</v>
      </c>
      <c r="F150" s="405"/>
      <c r="G150" s="112" t="s">
        <v>385</v>
      </c>
      <c r="H150" s="122">
        <v>2.6800000000000001E-2</v>
      </c>
      <c r="I150" s="123">
        <v>72.900000000000006</v>
      </c>
      <c r="J150" s="140">
        <v>1.95</v>
      </c>
    </row>
    <row r="151" spans="1:10" ht="26.1" customHeight="1" x14ac:dyDescent="0.2">
      <c r="A151" s="139" t="s">
        <v>212</v>
      </c>
      <c r="B151" s="112" t="s">
        <v>388</v>
      </c>
      <c r="C151" s="112" t="s">
        <v>53</v>
      </c>
      <c r="D151" s="111" t="s">
        <v>389</v>
      </c>
      <c r="E151" s="405" t="s">
        <v>384</v>
      </c>
      <c r="F151" s="405"/>
      <c r="G151" s="112" t="s">
        <v>88</v>
      </c>
      <c r="H151" s="122">
        <v>2.6800000000000001E-2</v>
      </c>
      <c r="I151" s="123">
        <v>235.37</v>
      </c>
      <c r="J151" s="140">
        <v>6.3</v>
      </c>
    </row>
    <row r="152" spans="1:10" ht="26.1" customHeight="1" x14ac:dyDescent="0.2">
      <c r="A152" s="139" t="s">
        <v>212</v>
      </c>
      <c r="B152" s="112" t="s">
        <v>390</v>
      </c>
      <c r="C152" s="112" t="s">
        <v>53</v>
      </c>
      <c r="D152" s="111" t="s">
        <v>391</v>
      </c>
      <c r="E152" s="405" t="s">
        <v>384</v>
      </c>
      <c r="F152" s="405"/>
      <c r="G152" s="112" t="s">
        <v>88</v>
      </c>
      <c r="H152" s="122">
        <v>2.6800000000000001E-2</v>
      </c>
      <c r="I152" s="123">
        <v>227.61</v>
      </c>
      <c r="J152" s="140">
        <v>6.09</v>
      </c>
    </row>
    <row r="153" spans="1:10" ht="39" customHeight="1" x14ac:dyDescent="0.2">
      <c r="A153" s="139" t="s">
        <v>212</v>
      </c>
      <c r="B153" s="112" t="s">
        <v>392</v>
      </c>
      <c r="C153" s="112" t="s">
        <v>53</v>
      </c>
      <c r="D153" s="111" t="s">
        <v>393</v>
      </c>
      <c r="E153" s="405" t="s">
        <v>384</v>
      </c>
      <c r="F153" s="405"/>
      <c r="G153" s="112" t="s">
        <v>55</v>
      </c>
      <c r="H153" s="122">
        <v>1</v>
      </c>
      <c r="I153" s="123">
        <v>88.79</v>
      </c>
      <c r="J153" s="140">
        <v>88.79</v>
      </c>
    </row>
    <row r="154" spans="1:10" ht="39" customHeight="1" x14ac:dyDescent="0.2">
      <c r="A154" s="139" t="s">
        <v>212</v>
      </c>
      <c r="B154" s="112" t="s">
        <v>400</v>
      </c>
      <c r="C154" s="112" t="s">
        <v>53</v>
      </c>
      <c r="D154" s="111" t="s">
        <v>401</v>
      </c>
      <c r="E154" s="405" t="s">
        <v>402</v>
      </c>
      <c r="F154" s="405"/>
      <c r="G154" s="112" t="s">
        <v>92</v>
      </c>
      <c r="H154" s="122">
        <v>1.2782</v>
      </c>
      <c r="I154" s="123">
        <v>2.95</v>
      </c>
      <c r="J154" s="140">
        <v>3.77</v>
      </c>
    </row>
    <row r="155" spans="1:10" x14ac:dyDescent="0.2">
      <c r="A155" s="141"/>
      <c r="B155" s="142"/>
      <c r="C155" s="142"/>
      <c r="D155" s="143"/>
      <c r="E155" s="143" t="s">
        <v>220</v>
      </c>
      <c r="F155" s="144">
        <v>61.659307459911687</v>
      </c>
      <c r="G155" s="142" t="s">
        <v>221</v>
      </c>
      <c r="H155" s="145">
        <v>71</v>
      </c>
      <c r="I155" s="142" t="s">
        <v>222</v>
      </c>
      <c r="J155" s="146">
        <v>132.66</v>
      </c>
    </row>
    <row r="156" spans="1:10" x14ac:dyDescent="0.2">
      <c r="A156" s="141"/>
      <c r="B156" s="142"/>
      <c r="C156" s="142"/>
      <c r="D156" s="143"/>
      <c r="E156" s="143" t="s">
        <v>223</v>
      </c>
      <c r="F156" s="144">
        <v>159.86000000000001</v>
      </c>
      <c r="G156" s="142"/>
      <c r="H156" s="404" t="s">
        <v>224</v>
      </c>
      <c r="I156" s="404"/>
      <c r="J156" s="146">
        <v>776.87</v>
      </c>
    </row>
    <row r="157" spans="1:10" ht="30" customHeight="1" thickBot="1" x14ac:dyDescent="0.25">
      <c r="A157" s="147"/>
      <c r="B157" s="148"/>
      <c r="C157" s="148"/>
      <c r="D157" s="97"/>
      <c r="E157" s="97"/>
      <c r="F157" s="97"/>
      <c r="G157" s="148" t="s">
        <v>225</v>
      </c>
      <c r="H157" s="149">
        <v>7.5</v>
      </c>
      <c r="I157" s="148" t="s">
        <v>226</v>
      </c>
      <c r="J157" s="150">
        <v>5826.52</v>
      </c>
    </row>
    <row r="158" spans="1:10" ht="0.95" customHeight="1" thickTop="1" x14ac:dyDescent="0.2">
      <c r="A158" s="151"/>
      <c r="B158" s="118"/>
      <c r="C158" s="118"/>
      <c r="D158" s="115"/>
      <c r="E158" s="115"/>
      <c r="F158" s="115"/>
      <c r="G158" s="118"/>
      <c r="H158" s="118"/>
      <c r="I158" s="118"/>
      <c r="J158" s="152"/>
    </row>
    <row r="159" spans="1:10" ht="18" customHeight="1" x14ac:dyDescent="0.2">
      <c r="A159" s="154" t="s">
        <v>62</v>
      </c>
      <c r="B159" s="106" t="s">
        <v>39</v>
      </c>
      <c r="C159" s="106" t="s">
        <v>40</v>
      </c>
      <c r="D159" s="104" t="s">
        <v>9</v>
      </c>
      <c r="E159" s="407" t="s">
        <v>206</v>
      </c>
      <c r="F159" s="407"/>
      <c r="G159" s="106" t="s">
        <v>41</v>
      </c>
      <c r="H159" s="106" t="s">
        <v>42</v>
      </c>
      <c r="I159" s="106" t="s">
        <v>43</v>
      </c>
      <c r="J159" s="155" t="s">
        <v>10</v>
      </c>
    </row>
    <row r="160" spans="1:10" ht="39" customHeight="1" x14ac:dyDescent="0.2">
      <c r="A160" s="42" t="s">
        <v>207</v>
      </c>
      <c r="B160" s="43" t="s">
        <v>63</v>
      </c>
      <c r="C160" s="43" t="s">
        <v>53</v>
      </c>
      <c r="D160" s="51" t="s">
        <v>64</v>
      </c>
      <c r="E160" s="408" t="s">
        <v>232</v>
      </c>
      <c r="F160" s="408"/>
      <c r="G160" s="43" t="s">
        <v>55</v>
      </c>
      <c r="H160" s="119">
        <v>1</v>
      </c>
      <c r="I160" s="56">
        <v>1028.29</v>
      </c>
      <c r="J160" s="136">
        <v>1028.29</v>
      </c>
    </row>
    <row r="161" spans="1:10" ht="26.1" customHeight="1" x14ac:dyDescent="0.2">
      <c r="A161" s="137" t="s">
        <v>209</v>
      </c>
      <c r="B161" s="109" t="s">
        <v>403</v>
      </c>
      <c r="C161" s="109" t="s">
        <v>53</v>
      </c>
      <c r="D161" s="107" t="s">
        <v>404</v>
      </c>
      <c r="E161" s="403" t="s">
        <v>252</v>
      </c>
      <c r="F161" s="403"/>
      <c r="G161" s="109" t="s">
        <v>88</v>
      </c>
      <c r="H161" s="120">
        <v>6.9599999999999995E-2</v>
      </c>
      <c r="I161" s="121">
        <v>94.85</v>
      </c>
      <c r="J161" s="138">
        <v>6.6</v>
      </c>
    </row>
    <row r="162" spans="1:10" ht="39" customHeight="1" x14ac:dyDescent="0.2">
      <c r="A162" s="137" t="s">
        <v>209</v>
      </c>
      <c r="B162" s="109" t="s">
        <v>239</v>
      </c>
      <c r="C162" s="109" t="s">
        <v>53</v>
      </c>
      <c r="D162" s="107" t="s">
        <v>240</v>
      </c>
      <c r="E162" s="403" t="s">
        <v>241</v>
      </c>
      <c r="F162" s="403"/>
      <c r="G162" s="109" t="s">
        <v>71</v>
      </c>
      <c r="H162" s="120">
        <v>2.86E-2</v>
      </c>
      <c r="I162" s="121">
        <v>876.31</v>
      </c>
      <c r="J162" s="138">
        <v>25.06</v>
      </c>
    </row>
    <row r="163" spans="1:10" ht="39" customHeight="1" x14ac:dyDescent="0.2">
      <c r="A163" s="137" t="s">
        <v>209</v>
      </c>
      <c r="B163" s="109" t="s">
        <v>394</v>
      </c>
      <c r="C163" s="109" t="s">
        <v>53</v>
      </c>
      <c r="D163" s="107" t="s">
        <v>395</v>
      </c>
      <c r="E163" s="403" t="s">
        <v>244</v>
      </c>
      <c r="F163" s="403"/>
      <c r="G163" s="109" t="s">
        <v>88</v>
      </c>
      <c r="H163" s="120">
        <v>1.7399999999999999E-2</v>
      </c>
      <c r="I163" s="121">
        <v>75.650000000000006</v>
      </c>
      <c r="J163" s="138">
        <v>1.31</v>
      </c>
    </row>
    <row r="164" spans="1:10" ht="39" customHeight="1" x14ac:dyDescent="0.2">
      <c r="A164" s="137" t="s">
        <v>209</v>
      </c>
      <c r="B164" s="109" t="s">
        <v>245</v>
      </c>
      <c r="C164" s="109" t="s">
        <v>53</v>
      </c>
      <c r="D164" s="107" t="s">
        <v>246</v>
      </c>
      <c r="E164" s="403" t="s">
        <v>244</v>
      </c>
      <c r="F164" s="403"/>
      <c r="G164" s="109" t="s">
        <v>88</v>
      </c>
      <c r="H164" s="120">
        <v>0.10440000000000001</v>
      </c>
      <c r="I164" s="121">
        <v>27.36</v>
      </c>
      <c r="J164" s="138">
        <v>2.85</v>
      </c>
    </row>
    <row r="165" spans="1:10" ht="51.95" customHeight="1" x14ac:dyDescent="0.2">
      <c r="A165" s="137" t="s">
        <v>209</v>
      </c>
      <c r="B165" s="109" t="s">
        <v>247</v>
      </c>
      <c r="C165" s="109" t="s">
        <v>53</v>
      </c>
      <c r="D165" s="107" t="s">
        <v>248</v>
      </c>
      <c r="E165" s="403" t="s">
        <v>249</v>
      </c>
      <c r="F165" s="403"/>
      <c r="G165" s="109" t="s">
        <v>55</v>
      </c>
      <c r="H165" s="120">
        <v>0.46750000000000003</v>
      </c>
      <c r="I165" s="121">
        <v>92.87</v>
      </c>
      <c r="J165" s="138">
        <v>43.41</v>
      </c>
    </row>
    <row r="166" spans="1:10" ht="26.1" customHeight="1" x14ac:dyDescent="0.2">
      <c r="A166" s="137" t="s">
        <v>209</v>
      </c>
      <c r="B166" s="109" t="s">
        <v>250</v>
      </c>
      <c r="C166" s="109" t="s">
        <v>53</v>
      </c>
      <c r="D166" s="107" t="s">
        <v>251</v>
      </c>
      <c r="E166" s="403" t="s">
        <v>252</v>
      </c>
      <c r="F166" s="403"/>
      <c r="G166" s="109" t="s">
        <v>88</v>
      </c>
      <c r="H166" s="120">
        <v>5.2200000000000003E-2</v>
      </c>
      <c r="I166" s="121">
        <v>474.89</v>
      </c>
      <c r="J166" s="138">
        <v>24.78</v>
      </c>
    </row>
    <row r="167" spans="1:10" ht="65.099999999999994" customHeight="1" x14ac:dyDescent="0.2">
      <c r="A167" s="137" t="s">
        <v>209</v>
      </c>
      <c r="B167" s="109" t="s">
        <v>255</v>
      </c>
      <c r="C167" s="109" t="s">
        <v>53</v>
      </c>
      <c r="D167" s="107" t="s">
        <v>256</v>
      </c>
      <c r="E167" s="403" t="s">
        <v>252</v>
      </c>
      <c r="F167" s="403"/>
      <c r="G167" s="109" t="s">
        <v>88</v>
      </c>
      <c r="H167" s="120">
        <v>5.2200000000000003E-2</v>
      </c>
      <c r="I167" s="121">
        <v>250.3</v>
      </c>
      <c r="J167" s="138">
        <v>13.06</v>
      </c>
    </row>
    <row r="168" spans="1:10" ht="51.95" customHeight="1" x14ac:dyDescent="0.2">
      <c r="A168" s="137" t="s">
        <v>209</v>
      </c>
      <c r="B168" s="109" t="s">
        <v>257</v>
      </c>
      <c r="C168" s="109" t="s">
        <v>53</v>
      </c>
      <c r="D168" s="107" t="s">
        <v>258</v>
      </c>
      <c r="E168" s="403" t="s">
        <v>259</v>
      </c>
      <c r="F168" s="403"/>
      <c r="G168" s="109" t="s">
        <v>55</v>
      </c>
      <c r="H168" s="120">
        <v>0.18940000000000001</v>
      </c>
      <c r="I168" s="121">
        <v>29.62</v>
      </c>
      <c r="J168" s="138">
        <v>5.61</v>
      </c>
    </row>
    <row r="169" spans="1:10" ht="51.95" customHeight="1" x14ac:dyDescent="0.2">
      <c r="A169" s="137" t="s">
        <v>209</v>
      </c>
      <c r="B169" s="109" t="s">
        <v>405</v>
      </c>
      <c r="C169" s="109" t="s">
        <v>53</v>
      </c>
      <c r="D169" s="107" t="s">
        <v>406</v>
      </c>
      <c r="E169" s="403" t="s">
        <v>259</v>
      </c>
      <c r="F169" s="403"/>
      <c r="G169" s="109" t="s">
        <v>55</v>
      </c>
      <c r="H169" s="120">
        <v>0.1681</v>
      </c>
      <c r="I169" s="121">
        <v>61.37</v>
      </c>
      <c r="J169" s="138">
        <v>10.31</v>
      </c>
    </row>
    <row r="170" spans="1:10" ht="51.95" customHeight="1" x14ac:dyDescent="0.2">
      <c r="A170" s="137" t="s">
        <v>209</v>
      </c>
      <c r="B170" s="109" t="s">
        <v>260</v>
      </c>
      <c r="C170" s="109" t="s">
        <v>53</v>
      </c>
      <c r="D170" s="107" t="s">
        <v>261</v>
      </c>
      <c r="E170" s="403" t="s">
        <v>259</v>
      </c>
      <c r="F170" s="403"/>
      <c r="G170" s="109" t="s">
        <v>55</v>
      </c>
      <c r="H170" s="120">
        <v>0.76790000000000003</v>
      </c>
      <c r="I170" s="121">
        <v>10.11</v>
      </c>
      <c r="J170" s="138">
        <v>7.76</v>
      </c>
    </row>
    <row r="171" spans="1:10" ht="51.95" customHeight="1" x14ac:dyDescent="0.2">
      <c r="A171" s="137" t="s">
        <v>209</v>
      </c>
      <c r="B171" s="109" t="s">
        <v>407</v>
      </c>
      <c r="C171" s="109" t="s">
        <v>53</v>
      </c>
      <c r="D171" s="107" t="s">
        <v>408</v>
      </c>
      <c r="E171" s="403" t="s">
        <v>259</v>
      </c>
      <c r="F171" s="403"/>
      <c r="G171" s="109" t="s">
        <v>55</v>
      </c>
      <c r="H171" s="120">
        <v>0.1681</v>
      </c>
      <c r="I171" s="121">
        <v>12.65</v>
      </c>
      <c r="J171" s="138">
        <v>2.12</v>
      </c>
    </row>
    <row r="172" spans="1:10" ht="26.1" customHeight="1" x14ac:dyDescent="0.2">
      <c r="A172" s="137" t="s">
        <v>209</v>
      </c>
      <c r="B172" s="109" t="s">
        <v>262</v>
      </c>
      <c r="C172" s="109" t="s">
        <v>53</v>
      </c>
      <c r="D172" s="107" t="s">
        <v>263</v>
      </c>
      <c r="E172" s="403" t="s">
        <v>264</v>
      </c>
      <c r="F172" s="403"/>
      <c r="G172" s="109" t="s">
        <v>55</v>
      </c>
      <c r="H172" s="120">
        <v>2.4441999999999999</v>
      </c>
      <c r="I172" s="121">
        <v>12.4</v>
      </c>
      <c r="J172" s="138">
        <v>30.3</v>
      </c>
    </row>
    <row r="173" spans="1:10" ht="65.099999999999994" customHeight="1" x14ac:dyDescent="0.2">
      <c r="A173" s="137" t="s">
        <v>209</v>
      </c>
      <c r="B173" s="109" t="s">
        <v>265</v>
      </c>
      <c r="C173" s="109" t="s">
        <v>53</v>
      </c>
      <c r="D173" s="107" t="s">
        <v>266</v>
      </c>
      <c r="E173" s="403" t="s">
        <v>267</v>
      </c>
      <c r="F173" s="403"/>
      <c r="G173" s="109" t="s">
        <v>55</v>
      </c>
      <c r="H173" s="120">
        <v>0.46279999999999999</v>
      </c>
      <c r="I173" s="121">
        <v>55.32</v>
      </c>
      <c r="J173" s="138">
        <v>25.6</v>
      </c>
    </row>
    <row r="174" spans="1:10" ht="65.099999999999994" customHeight="1" x14ac:dyDescent="0.2">
      <c r="A174" s="137" t="s">
        <v>209</v>
      </c>
      <c r="B174" s="109" t="s">
        <v>268</v>
      </c>
      <c r="C174" s="109" t="s">
        <v>53</v>
      </c>
      <c r="D174" s="107" t="s">
        <v>269</v>
      </c>
      <c r="E174" s="403" t="s">
        <v>259</v>
      </c>
      <c r="F174" s="403"/>
      <c r="G174" s="109" t="s">
        <v>55</v>
      </c>
      <c r="H174" s="120">
        <v>0.76790000000000003</v>
      </c>
      <c r="I174" s="121">
        <v>43.65</v>
      </c>
      <c r="J174" s="138">
        <v>33.51</v>
      </c>
    </row>
    <row r="175" spans="1:10" ht="39" customHeight="1" x14ac:dyDescent="0.2">
      <c r="A175" s="137" t="s">
        <v>209</v>
      </c>
      <c r="B175" s="109" t="s">
        <v>409</v>
      </c>
      <c r="C175" s="109" t="s">
        <v>53</v>
      </c>
      <c r="D175" s="107" t="s">
        <v>410</v>
      </c>
      <c r="E175" s="403" t="s">
        <v>252</v>
      </c>
      <c r="F175" s="403"/>
      <c r="G175" s="109" t="s">
        <v>88</v>
      </c>
      <c r="H175" s="120">
        <v>6.9599999999999995E-2</v>
      </c>
      <c r="I175" s="121">
        <v>18.75</v>
      </c>
      <c r="J175" s="138">
        <v>1.3</v>
      </c>
    </row>
    <row r="176" spans="1:10" ht="39" customHeight="1" x14ac:dyDescent="0.2">
      <c r="A176" s="137" t="s">
        <v>209</v>
      </c>
      <c r="B176" s="109" t="s">
        <v>272</v>
      </c>
      <c r="C176" s="109" t="s">
        <v>53</v>
      </c>
      <c r="D176" s="107" t="s">
        <v>273</v>
      </c>
      <c r="E176" s="403" t="s">
        <v>252</v>
      </c>
      <c r="F176" s="403"/>
      <c r="G176" s="109" t="s">
        <v>92</v>
      </c>
      <c r="H176" s="120">
        <v>0.16309999999999999</v>
      </c>
      <c r="I176" s="121">
        <v>21.62</v>
      </c>
      <c r="J176" s="138">
        <v>3.52</v>
      </c>
    </row>
    <row r="177" spans="1:10" ht="39" customHeight="1" x14ac:dyDescent="0.2">
      <c r="A177" s="137" t="s">
        <v>209</v>
      </c>
      <c r="B177" s="109" t="s">
        <v>274</v>
      </c>
      <c r="C177" s="109" t="s">
        <v>53</v>
      </c>
      <c r="D177" s="107" t="s">
        <v>275</v>
      </c>
      <c r="E177" s="403" t="s">
        <v>252</v>
      </c>
      <c r="F177" s="403"/>
      <c r="G177" s="109" t="s">
        <v>92</v>
      </c>
      <c r="H177" s="120">
        <v>0.2235</v>
      </c>
      <c r="I177" s="121">
        <v>27.19</v>
      </c>
      <c r="J177" s="138">
        <v>6.07</v>
      </c>
    </row>
    <row r="178" spans="1:10" ht="39" customHeight="1" x14ac:dyDescent="0.2">
      <c r="A178" s="137" t="s">
        <v>209</v>
      </c>
      <c r="B178" s="109" t="s">
        <v>276</v>
      </c>
      <c r="C178" s="109" t="s">
        <v>53</v>
      </c>
      <c r="D178" s="107" t="s">
        <v>277</v>
      </c>
      <c r="E178" s="403" t="s">
        <v>252</v>
      </c>
      <c r="F178" s="403"/>
      <c r="G178" s="109" t="s">
        <v>92</v>
      </c>
      <c r="H178" s="120">
        <v>4.7E-2</v>
      </c>
      <c r="I178" s="121">
        <v>37.89</v>
      </c>
      <c r="J178" s="138">
        <v>1.78</v>
      </c>
    </row>
    <row r="179" spans="1:10" ht="51.95" customHeight="1" x14ac:dyDescent="0.2">
      <c r="A179" s="137" t="s">
        <v>209</v>
      </c>
      <c r="B179" s="109" t="s">
        <v>278</v>
      </c>
      <c r="C179" s="109" t="s">
        <v>53</v>
      </c>
      <c r="D179" s="107" t="s">
        <v>279</v>
      </c>
      <c r="E179" s="403" t="s">
        <v>252</v>
      </c>
      <c r="F179" s="403"/>
      <c r="G179" s="109" t="s">
        <v>88</v>
      </c>
      <c r="H179" s="120">
        <v>0.17399999999999999</v>
      </c>
      <c r="I179" s="121">
        <v>10.28</v>
      </c>
      <c r="J179" s="138">
        <v>1.78</v>
      </c>
    </row>
    <row r="180" spans="1:10" ht="51.95" customHeight="1" x14ac:dyDescent="0.2">
      <c r="A180" s="137" t="s">
        <v>209</v>
      </c>
      <c r="B180" s="109" t="s">
        <v>282</v>
      </c>
      <c r="C180" s="109" t="s">
        <v>53</v>
      </c>
      <c r="D180" s="107" t="s">
        <v>283</v>
      </c>
      <c r="E180" s="403" t="s">
        <v>252</v>
      </c>
      <c r="F180" s="403"/>
      <c r="G180" s="109" t="s">
        <v>88</v>
      </c>
      <c r="H180" s="120">
        <v>1.7399999999999999E-2</v>
      </c>
      <c r="I180" s="121">
        <v>15.47</v>
      </c>
      <c r="J180" s="138">
        <v>0.26</v>
      </c>
    </row>
    <row r="181" spans="1:10" ht="51.95" customHeight="1" x14ac:dyDescent="0.2">
      <c r="A181" s="137" t="s">
        <v>209</v>
      </c>
      <c r="B181" s="109" t="s">
        <v>284</v>
      </c>
      <c r="C181" s="109" t="s">
        <v>53</v>
      </c>
      <c r="D181" s="107" t="s">
        <v>285</v>
      </c>
      <c r="E181" s="403" t="s">
        <v>252</v>
      </c>
      <c r="F181" s="403"/>
      <c r="G181" s="109" t="s">
        <v>88</v>
      </c>
      <c r="H181" s="120">
        <v>5.2200000000000003E-2</v>
      </c>
      <c r="I181" s="121">
        <v>42.62</v>
      </c>
      <c r="J181" s="138">
        <v>2.2200000000000002</v>
      </c>
    </row>
    <row r="182" spans="1:10" ht="51.95" customHeight="1" x14ac:dyDescent="0.2">
      <c r="A182" s="137" t="s">
        <v>209</v>
      </c>
      <c r="B182" s="109" t="s">
        <v>286</v>
      </c>
      <c r="C182" s="109" t="s">
        <v>53</v>
      </c>
      <c r="D182" s="107" t="s">
        <v>287</v>
      </c>
      <c r="E182" s="403" t="s">
        <v>252</v>
      </c>
      <c r="F182" s="403"/>
      <c r="G182" s="109" t="s">
        <v>88</v>
      </c>
      <c r="H182" s="120">
        <v>1.7399999999999999E-2</v>
      </c>
      <c r="I182" s="121">
        <v>24.83</v>
      </c>
      <c r="J182" s="138">
        <v>0.43</v>
      </c>
    </row>
    <row r="183" spans="1:10" ht="51.95" customHeight="1" x14ac:dyDescent="0.2">
      <c r="A183" s="137" t="s">
        <v>209</v>
      </c>
      <c r="B183" s="109" t="s">
        <v>290</v>
      </c>
      <c r="C183" s="109" t="s">
        <v>53</v>
      </c>
      <c r="D183" s="107" t="s">
        <v>291</v>
      </c>
      <c r="E183" s="403" t="s">
        <v>252</v>
      </c>
      <c r="F183" s="403"/>
      <c r="G183" s="109" t="s">
        <v>88</v>
      </c>
      <c r="H183" s="120">
        <v>0.17399999999999999</v>
      </c>
      <c r="I183" s="121">
        <v>155.49</v>
      </c>
      <c r="J183" s="138">
        <v>27.05</v>
      </c>
    </row>
    <row r="184" spans="1:10" ht="39" customHeight="1" x14ac:dyDescent="0.2">
      <c r="A184" s="137" t="s">
        <v>209</v>
      </c>
      <c r="B184" s="109" t="s">
        <v>411</v>
      </c>
      <c r="C184" s="109" t="s">
        <v>53</v>
      </c>
      <c r="D184" s="107" t="s">
        <v>412</v>
      </c>
      <c r="E184" s="403" t="s">
        <v>252</v>
      </c>
      <c r="F184" s="403"/>
      <c r="G184" s="109" t="s">
        <v>88</v>
      </c>
      <c r="H184" s="120">
        <v>6.9599999999999995E-2</v>
      </c>
      <c r="I184" s="121">
        <v>48.69</v>
      </c>
      <c r="J184" s="138">
        <v>3.38</v>
      </c>
    </row>
    <row r="185" spans="1:10" ht="26.1" customHeight="1" x14ac:dyDescent="0.2">
      <c r="A185" s="137" t="s">
        <v>209</v>
      </c>
      <c r="B185" s="109" t="s">
        <v>292</v>
      </c>
      <c r="C185" s="109" t="s">
        <v>53</v>
      </c>
      <c r="D185" s="107" t="s">
        <v>293</v>
      </c>
      <c r="E185" s="403" t="s">
        <v>252</v>
      </c>
      <c r="F185" s="403"/>
      <c r="G185" s="109" t="s">
        <v>92</v>
      </c>
      <c r="H185" s="120">
        <v>7.22E-2</v>
      </c>
      <c r="I185" s="121">
        <v>14.9</v>
      </c>
      <c r="J185" s="138">
        <v>1.07</v>
      </c>
    </row>
    <row r="186" spans="1:10" ht="39" customHeight="1" x14ac:dyDescent="0.2">
      <c r="A186" s="137" t="s">
        <v>209</v>
      </c>
      <c r="B186" s="109" t="s">
        <v>294</v>
      </c>
      <c r="C186" s="109" t="s">
        <v>53</v>
      </c>
      <c r="D186" s="107" t="s">
        <v>295</v>
      </c>
      <c r="E186" s="403" t="s">
        <v>252</v>
      </c>
      <c r="F186" s="403"/>
      <c r="G186" s="109" t="s">
        <v>92</v>
      </c>
      <c r="H186" s="120">
        <v>7.22E-2</v>
      </c>
      <c r="I186" s="121">
        <v>14.93</v>
      </c>
      <c r="J186" s="138">
        <v>1.07</v>
      </c>
    </row>
    <row r="187" spans="1:10" ht="39" customHeight="1" x14ac:dyDescent="0.2">
      <c r="A187" s="137" t="s">
        <v>209</v>
      </c>
      <c r="B187" s="109" t="s">
        <v>298</v>
      </c>
      <c r="C187" s="109" t="s">
        <v>53</v>
      </c>
      <c r="D187" s="107" t="s">
        <v>299</v>
      </c>
      <c r="E187" s="403" t="s">
        <v>238</v>
      </c>
      <c r="F187" s="403"/>
      <c r="G187" s="109" t="s">
        <v>88</v>
      </c>
      <c r="H187" s="120">
        <v>3.4799999999999998E-2</v>
      </c>
      <c r="I187" s="121">
        <v>414.65</v>
      </c>
      <c r="J187" s="138">
        <v>14.42</v>
      </c>
    </row>
    <row r="188" spans="1:10" ht="65.099999999999994" customHeight="1" x14ac:dyDescent="0.2">
      <c r="A188" s="137" t="s">
        <v>209</v>
      </c>
      <c r="B188" s="109" t="s">
        <v>300</v>
      </c>
      <c r="C188" s="109" t="s">
        <v>53</v>
      </c>
      <c r="D188" s="107" t="s">
        <v>301</v>
      </c>
      <c r="E188" s="403" t="s">
        <v>252</v>
      </c>
      <c r="F188" s="403"/>
      <c r="G188" s="109" t="s">
        <v>92</v>
      </c>
      <c r="H188" s="120">
        <v>0.4612</v>
      </c>
      <c r="I188" s="121">
        <v>3.44</v>
      </c>
      <c r="J188" s="138">
        <v>1.58</v>
      </c>
    </row>
    <row r="189" spans="1:10" ht="51.95" customHeight="1" x14ac:dyDescent="0.2">
      <c r="A189" s="137" t="s">
        <v>209</v>
      </c>
      <c r="B189" s="109" t="s">
        <v>302</v>
      </c>
      <c r="C189" s="109" t="s">
        <v>53</v>
      </c>
      <c r="D189" s="107" t="s">
        <v>303</v>
      </c>
      <c r="E189" s="403" t="s">
        <v>252</v>
      </c>
      <c r="F189" s="403"/>
      <c r="G189" s="109" t="s">
        <v>92</v>
      </c>
      <c r="H189" s="120">
        <v>0.1827</v>
      </c>
      <c r="I189" s="121">
        <v>1.74</v>
      </c>
      <c r="J189" s="138">
        <v>0.31</v>
      </c>
    </row>
    <row r="190" spans="1:10" ht="39" customHeight="1" x14ac:dyDescent="0.2">
      <c r="A190" s="137" t="s">
        <v>209</v>
      </c>
      <c r="B190" s="109" t="s">
        <v>413</v>
      </c>
      <c r="C190" s="109" t="s">
        <v>53</v>
      </c>
      <c r="D190" s="107" t="s">
        <v>414</v>
      </c>
      <c r="E190" s="403" t="s">
        <v>238</v>
      </c>
      <c r="F190" s="403"/>
      <c r="G190" s="109" t="s">
        <v>88</v>
      </c>
      <c r="H190" s="120">
        <v>5.2200000000000003E-2</v>
      </c>
      <c r="I190" s="121">
        <v>112.27</v>
      </c>
      <c r="J190" s="138">
        <v>5.86</v>
      </c>
    </row>
    <row r="191" spans="1:10" ht="39" customHeight="1" x14ac:dyDescent="0.2">
      <c r="A191" s="137" t="s">
        <v>209</v>
      </c>
      <c r="B191" s="109" t="s">
        <v>306</v>
      </c>
      <c r="C191" s="109" t="s">
        <v>53</v>
      </c>
      <c r="D191" s="107" t="s">
        <v>307</v>
      </c>
      <c r="E191" s="403" t="s">
        <v>244</v>
      </c>
      <c r="F191" s="403"/>
      <c r="G191" s="109" t="s">
        <v>92</v>
      </c>
      <c r="H191" s="120">
        <v>0.33069999999999999</v>
      </c>
      <c r="I191" s="121">
        <v>9.24</v>
      </c>
      <c r="J191" s="138">
        <v>3.05</v>
      </c>
    </row>
    <row r="192" spans="1:10" ht="39" customHeight="1" x14ac:dyDescent="0.2">
      <c r="A192" s="137" t="s">
        <v>209</v>
      </c>
      <c r="B192" s="109" t="s">
        <v>415</v>
      </c>
      <c r="C192" s="109" t="s">
        <v>53</v>
      </c>
      <c r="D192" s="107" t="s">
        <v>416</v>
      </c>
      <c r="E192" s="403" t="s">
        <v>244</v>
      </c>
      <c r="F192" s="403"/>
      <c r="G192" s="109" t="s">
        <v>92</v>
      </c>
      <c r="H192" s="120">
        <v>0.1305</v>
      </c>
      <c r="I192" s="121">
        <v>10.86</v>
      </c>
      <c r="J192" s="138">
        <v>1.41</v>
      </c>
    </row>
    <row r="193" spans="1:10" ht="39" customHeight="1" x14ac:dyDescent="0.2">
      <c r="A193" s="137" t="s">
        <v>209</v>
      </c>
      <c r="B193" s="109" t="s">
        <v>308</v>
      </c>
      <c r="C193" s="109" t="s">
        <v>53</v>
      </c>
      <c r="D193" s="107" t="s">
        <v>309</v>
      </c>
      <c r="E193" s="403" t="s">
        <v>244</v>
      </c>
      <c r="F193" s="403"/>
      <c r="G193" s="109" t="s">
        <v>92</v>
      </c>
      <c r="H193" s="120">
        <v>0.15659999999999999</v>
      </c>
      <c r="I193" s="121">
        <v>12.33</v>
      </c>
      <c r="J193" s="138">
        <v>1.93</v>
      </c>
    </row>
    <row r="194" spans="1:10" ht="39" customHeight="1" x14ac:dyDescent="0.2">
      <c r="A194" s="137" t="s">
        <v>209</v>
      </c>
      <c r="B194" s="109" t="s">
        <v>417</v>
      </c>
      <c r="C194" s="109" t="s">
        <v>53</v>
      </c>
      <c r="D194" s="107" t="s">
        <v>418</v>
      </c>
      <c r="E194" s="403" t="s">
        <v>244</v>
      </c>
      <c r="F194" s="403"/>
      <c r="G194" s="109" t="s">
        <v>92</v>
      </c>
      <c r="H194" s="120">
        <v>2.6100000000000002E-2</v>
      </c>
      <c r="I194" s="121">
        <v>13.95</v>
      </c>
      <c r="J194" s="138">
        <v>0.36</v>
      </c>
    </row>
    <row r="195" spans="1:10" ht="39" customHeight="1" x14ac:dyDescent="0.2">
      <c r="A195" s="137" t="s">
        <v>209</v>
      </c>
      <c r="B195" s="109" t="s">
        <v>419</v>
      </c>
      <c r="C195" s="109" t="s">
        <v>53</v>
      </c>
      <c r="D195" s="107" t="s">
        <v>420</v>
      </c>
      <c r="E195" s="403" t="s">
        <v>244</v>
      </c>
      <c r="F195" s="403"/>
      <c r="G195" s="109" t="s">
        <v>88</v>
      </c>
      <c r="H195" s="120">
        <v>3.4799999999999998E-2</v>
      </c>
      <c r="I195" s="121">
        <v>8.35</v>
      </c>
      <c r="J195" s="138">
        <v>0.28999999999999998</v>
      </c>
    </row>
    <row r="196" spans="1:10" ht="39" customHeight="1" x14ac:dyDescent="0.2">
      <c r="A196" s="137" t="s">
        <v>209</v>
      </c>
      <c r="B196" s="109" t="s">
        <v>421</v>
      </c>
      <c r="C196" s="109" t="s">
        <v>53</v>
      </c>
      <c r="D196" s="107" t="s">
        <v>422</v>
      </c>
      <c r="E196" s="403" t="s">
        <v>244</v>
      </c>
      <c r="F196" s="403"/>
      <c r="G196" s="109" t="s">
        <v>88</v>
      </c>
      <c r="H196" s="120">
        <v>3.4799999999999998E-2</v>
      </c>
      <c r="I196" s="121">
        <v>10.36</v>
      </c>
      <c r="J196" s="138">
        <v>0.36</v>
      </c>
    </row>
    <row r="197" spans="1:10" ht="39" customHeight="1" x14ac:dyDescent="0.2">
      <c r="A197" s="137" t="s">
        <v>209</v>
      </c>
      <c r="B197" s="109" t="s">
        <v>423</v>
      </c>
      <c r="C197" s="109" t="s">
        <v>53</v>
      </c>
      <c r="D197" s="107" t="s">
        <v>424</v>
      </c>
      <c r="E197" s="403" t="s">
        <v>244</v>
      </c>
      <c r="F197" s="403"/>
      <c r="G197" s="109" t="s">
        <v>88</v>
      </c>
      <c r="H197" s="120">
        <v>1.7399999999999999E-2</v>
      </c>
      <c r="I197" s="121">
        <v>13.41</v>
      </c>
      <c r="J197" s="138">
        <v>0.23</v>
      </c>
    </row>
    <row r="198" spans="1:10" ht="39" customHeight="1" x14ac:dyDescent="0.2">
      <c r="A198" s="137" t="s">
        <v>209</v>
      </c>
      <c r="B198" s="109" t="s">
        <v>310</v>
      </c>
      <c r="C198" s="109" t="s">
        <v>53</v>
      </c>
      <c r="D198" s="107" t="s">
        <v>311</v>
      </c>
      <c r="E198" s="403" t="s">
        <v>244</v>
      </c>
      <c r="F198" s="403"/>
      <c r="G198" s="109" t="s">
        <v>88</v>
      </c>
      <c r="H198" s="120">
        <v>6.9599999999999995E-2</v>
      </c>
      <c r="I198" s="121">
        <v>16.91</v>
      </c>
      <c r="J198" s="138">
        <v>1.17</v>
      </c>
    </row>
    <row r="199" spans="1:10" ht="39" customHeight="1" x14ac:dyDescent="0.2">
      <c r="A199" s="137" t="s">
        <v>209</v>
      </c>
      <c r="B199" s="109" t="s">
        <v>312</v>
      </c>
      <c r="C199" s="109" t="s">
        <v>53</v>
      </c>
      <c r="D199" s="107" t="s">
        <v>313</v>
      </c>
      <c r="E199" s="403" t="s">
        <v>244</v>
      </c>
      <c r="F199" s="403"/>
      <c r="G199" s="109" t="s">
        <v>92</v>
      </c>
      <c r="H199" s="120">
        <v>1.2529999999999999</v>
      </c>
      <c r="I199" s="121">
        <v>2.81</v>
      </c>
      <c r="J199" s="138">
        <v>3.52</v>
      </c>
    </row>
    <row r="200" spans="1:10" ht="39" customHeight="1" x14ac:dyDescent="0.2">
      <c r="A200" s="137" t="s">
        <v>209</v>
      </c>
      <c r="B200" s="109" t="s">
        <v>314</v>
      </c>
      <c r="C200" s="109" t="s">
        <v>53</v>
      </c>
      <c r="D200" s="107" t="s">
        <v>315</v>
      </c>
      <c r="E200" s="403" t="s">
        <v>244</v>
      </c>
      <c r="F200" s="403"/>
      <c r="G200" s="109" t="s">
        <v>92</v>
      </c>
      <c r="H200" s="120">
        <v>0.46989999999999998</v>
      </c>
      <c r="I200" s="121">
        <v>4.04</v>
      </c>
      <c r="J200" s="138">
        <v>1.89</v>
      </c>
    </row>
    <row r="201" spans="1:10" ht="39" customHeight="1" x14ac:dyDescent="0.2">
      <c r="A201" s="137" t="s">
        <v>209</v>
      </c>
      <c r="B201" s="109" t="s">
        <v>316</v>
      </c>
      <c r="C201" s="109" t="s">
        <v>53</v>
      </c>
      <c r="D201" s="107" t="s">
        <v>317</v>
      </c>
      <c r="E201" s="403" t="s">
        <v>244</v>
      </c>
      <c r="F201" s="403"/>
      <c r="G201" s="109" t="s">
        <v>92</v>
      </c>
      <c r="H201" s="120">
        <v>1.0442</v>
      </c>
      <c r="I201" s="121">
        <v>6.22</v>
      </c>
      <c r="J201" s="138">
        <v>6.49</v>
      </c>
    </row>
    <row r="202" spans="1:10" ht="26.1" customHeight="1" x14ac:dyDescent="0.2">
      <c r="A202" s="137" t="s">
        <v>209</v>
      </c>
      <c r="B202" s="109" t="s">
        <v>318</v>
      </c>
      <c r="C202" s="109" t="s">
        <v>53</v>
      </c>
      <c r="D202" s="107" t="s">
        <v>319</v>
      </c>
      <c r="E202" s="403" t="s">
        <v>244</v>
      </c>
      <c r="F202" s="403"/>
      <c r="G202" s="109" t="s">
        <v>88</v>
      </c>
      <c r="H202" s="120">
        <v>0.13919999999999999</v>
      </c>
      <c r="I202" s="121">
        <v>15.59</v>
      </c>
      <c r="J202" s="138">
        <v>2.17</v>
      </c>
    </row>
    <row r="203" spans="1:10" ht="39" customHeight="1" x14ac:dyDescent="0.2">
      <c r="A203" s="137" t="s">
        <v>209</v>
      </c>
      <c r="B203" s="109" t="s">
        <v>425</v>
      </c>
      <c r="C203" s="109" t="s">
        <v>53</v>
      </c>
      <c r="D203" s="107" t="s">
        <v>426</v>
      </c>
      <c r="E203" s="403" t="s">
        <v>244</v>
      </c>
      <c r="F203" s="403"/>
      <c r="G203" s="109" t="s">
        <v>88</v>
      </c>
      <c r="H203" s="120">
        <v>1.7399999999999999E-2</v>
      </c>
      <c r="I203" s="121">
        <v>42.22</v>
      </c>
      <c r="J203" s="138">
        <v>0.73</v>
      </c>
    </row>
    <row r="204" spans="1:10" ht="39" customHeight="1" x14ac:dyDescent="0.2">
      <c r="A204" s="137" t="s">
        <v>209</v>
      </c>
      <c r="B204" s="109" t="s">
        <v>427</v>
      </c>
      <c r="C204" s="109" t="s">
        <v>53</v>
      </c>
      <c r="D204" s="107" t="s">
        <v>428</v>
      </c>
      <c r="E204" s="403" t="s">
        <v>244</v>
      </c>
      <c r="F204" s="403"/>
      <c r="G204" s="109" t="s">
        <v>88</v>
      </c>
      <c r="H204" s="120">
        <v>1.7399999999999999E-2</v>
      </c>
      <c r="I204" s="121">
        <v>56.57</v>
      </c>
      <c r="J204" s="138">
        <v>0.98</v>
      </c>
    </row>
    <row r="205" spans="1:10" ht="39" customHeight="1" x14ac:dyDescent="0.2">
      <c r="A205" s="137" t="s">
        <v>209</v>
      </c>
      <c r="B205" s="109" t="s">
        <v>322</v>
      </c>
      <c r="C205" s="109" t="s">
        <v>53</v>
      </c>
      <c r="D205" s="107" t="s">
        <v>323</v>
      </c>
      <c r="E205" s="403" t="s">
        <v>244</v>
      </c>
      <c r="F205" s="403"/>
      <c r="G205" s="109" t="s">
        <v>88</v>
      </c>
      <c r="H205" s="120">
        <v>3.4799999999999998E-2</v>
      </c>
      <c r="I205" s="121">
        <v>29.14</v>
      </c>
      <c r="J205" s="138">
        <v>1.01</v>
      </c>
    </row>
    <row r="206" spans="1:10" ht="51.95" customHeight="1" x14ac:dyDescent="0.2">
      <c r="A206" s="137" t="s">
        <v>209</v>
      </c>
      <c r="B206" s="109" t="s">
        <v>328</v>
      </c>
      <c r="C206" s="109" t="s">
        <v>53</v>
      </c>
      <c r="D206" s="107" t="s">
        <v>329</v>
      </c>
      <c r="E206" s="403" t="s">
        <v>330</v>
      </c>
      <c r="F206" s="403"/>
      <c r="G206" s="109" t="s">
        <v>55</v>
      </c>
      <c r="H206" s="120">
        <v>1.3566</v>
      </c>
      <c r="I206" s="121">
        <v>23.67</v>
      </c>
      <c r="J206" s="138">
        <v>32.11</v>
      </c>
    </row>
    <row r="207" spans="1:10" ht="39" customHeight="1" x14ac:dyDescent="0.2">
      <c r="A207" s="137" t="s">
        <v>209</v>
      </c>
      <c r="B207" s="109" t="s">
        <v>331</v>
      </c>
      <c r="C207" s="109" t="s">
        <v>53</v>
      </c>
      <c r="D207" s="107" t="s">
        <v>332</v>
      </c>
      <c r="E207" s="403" t="s">
        <v>244</v>
      </c>
      <c r="F207" s="403"/>
      <c r="G207" s="109" t="s">
        <v>92</v>
      </c>
      <c r="H207" s="120">
        <v>0.2611</v>
      </c>
      <c r="I207" s="121">
        <v>14.1</v>
      </c>
      <c r="J207" s="138">
        <v>3.68</v>
      </c>
    </row>
    <row r="208" spans="1:10" ht="26.1" customHeight="1" x14ac:dyDescent="0.2">
      <c r="A208" s="137" t="s">
        <v>209</v>
      </c>
      <c r="B208" s="109" t="s">
        <v>333</v>
      </c>
      <c r="C208" s="109" t="s">
        <v>53</v>
      </c>
      <c r="D208" s="107" t="s">
        <v>334</v>
      </c>
      <c r="E208" s="403" t="s">
        <v>335</v>
      </c>
      <c r="F208" s="403"/>
      <c r="G208" s="109" t="s">
        <v>71</v>
      </c>
      <c r="H208" s="120">
        <v>2.7900000000000001E-2</v>
      </c>
      <c r="I208" s="121">
        <v>84.93</v>
      </c>
      <c r="J208" s="138">
        <v>2.36</v>
      </c>
    </row>
    <row r="209" spans="1:10" ht="51.95" customHeight="1" x14ac:dyDescent="0.2">
      <c r="A209" s="137" t="s">
        <v>209</v>
      </c>
      <c r="B209" s="109" t="s">
        <v>336</v>
      </c>
      <c r="C209" s="109" t="s">
        <v>53</v>
      </c>
      <c r="D209" s="107" t="s">
        <v>337</v>
      </c>
      <c r="E209" s="403" t="s">
        <v>330</v>
      </c>
      <c r="F209" s="403"/>
      <c r="G209" s="109" t="s">
        <v>55</v>
      </c>
      <c r="H209" s="120">
        <v>1.3566</v>
      </c>
      <c r="I209" s="121">
        <v>53.86</v>
      </c>
      <c r="J209" s="138">
        <v>73.06</v>
      </c>
    </row>
    <row r="210" spans="1:10" ht="51.95" customHeight="1" x14ac:dyDescent="0.2">
      <c r="A210" s="137" t="s">
        <v>209</v>
      </c>
      <c r="B210" s="109" t="s">
        <v>338</v>
      </c>
      <c r="C210" s="109" t="s">
        <v>53</v>
      </c>
      <c r="D210" s="107" t="s">
        <v>339</v>
      </c>
      <c r="E210" s="403" t="s">
        <v>238</v>
      </c>
      <c r="F210" s="403"/>
      <c r="G210" s="109" t="s">
        <v>55</v>
      </c>
      <c r="H210" s="120">
        <v>9.0499999999999997E-2</v>
      </c>
      <c r="I210" s="121">
        <v>698.84</v>
      </c>
      <c r="J210" s="138">
        <v>63.24</v>
      </c>
    </row>
    <row r="211" spans="1:10" ht="39" customHeight="1" x14ac:dyDescent="0.2">
      <c r="A211" s="137" t="s">
        <v>209</v>
      </c>
      <c r="B211" s="109" t="s">
        <v>340</v>
      </c>
      <c r="C211" s="109" t="s">
        <v>53</v>
      </c>
      <c r="D211" s="107" t="s">
        <v>341</v>
      </c>
      <c r="E211" s="403" t="s">
        <v>241</v>
      </c>
      <c r="F211" s="403"/>
      <c r="G211" s="109" t="s">
        <v>55</v>
      </c>
      <c r="H211" s="120">
        <v>6.4000000000000003E-3</v>
      </c>
      <c r="I211" s="121">
        <v>20.170000000000002</v>
      </c>
      <c r="J211" s="138">
        <v>0.12</v>
      </c>
    </row>
    <row r="212" spans="1:10" ht="39" customHeight="1" x14ac:dyDescent="0.2">
      <c r="A212" s="137" t="s">
        <v>209</v>
      </c>
      <c r="B212" s="109" t="s">
        <v>342</v>
      </c>
      <c r="C212" s="109" t="s">
        <v>53</v>
      </c>
      <c r="D212" s="107" t="s">
        <v>343</v>
      </c>
      <c r="E212" s="403" t="s">
        <v>241</v>
      </c>
      <c r="F212" s="403"/>
      <c r="G212" s="109" t="s">
        <v>55</v>
      </c>
      <c r="H212" s="120">
        <v>1.3328</v>
      </c>
      <c r="I212" s="121">
        <v>33.619999999999997</v>
      </c>
      <c r="J212" s="138">
        <v>44.8</v>
      </c>
    </row>
    <row r="213" spans="1:10" ht="39" customHeight="1" x14ac:dyDescent="0.2">
      <c r="A213" s="137" t="s">
        <v>209</v>
      </c>
      <c r="B213" s="109" t="s">
        <v>344</v>
      </c>
      <c r="C213" s="109" t="s">
        <v>53</v>
      </c>
      <c r="D213" s="107" t="s">
        <v>345</v>
      </c>
      <c r="E213" s="403" t="s">
        <v>244</v>
      </c>
      <c r="F213" s="403"/>
      <c r="G213" s="109" t="s">
        <v>88</v>
      </c>
      <c r="H213" s="120">
        <v>1.7399999999999999E-2</v>
      </c>
      <c r="I213" s="121">
        <v>22</v>
      </c>
      <c r="J213" s="138">
        <v>0.38</v>
      </c>
    </row>
    <row r="214" spans="1:10" ht="39" customHeight="1" x14ac:dyDescent="0.2">
      <c r="A214" s="137" t="s">
        <v>209</v>
      </c>
      <c r="B214" s="109" t="s">
        <v>346</v>
      </c>
      <c r="C214" s="109" t="s">
        <v>53</v>
      </c>
      <c r="D214" s="107" t="s">
        <v>347</v>
      </c>
      <c r="E214" s="403" t="s">
        <v>244</v>
      </c>
      <c r="F214" s="403"/>
      <c r="G214" s="109" t="s">
        <v>88</v>
      </c>
      <c r="H214" s="120">
        <v>5.2200000000000003E-2</v>
      </c>
      <c r="I214" s="121">
        <v>18.079999999999998</v>
      </c>
      <c r="J214" s="138">
        <v>0.94</v>
      </c>
    </row>
    <row r="215" spans="1:10" ht="26.1" customHeight="1" x14ac:dyDescent="0.2">
      <c r="A215" s="137" t="s">
        <v>209</v>
      </c>
      <c r="B215" s="109" t="s">
        <v>348</v>
      </c>
      <c r="C215" s="109" t="s">
        <v>53</v>
      </c>
      <c r="D215" s="107" t="s">
        <v>349</v>
      </c>
      <c r="E215" s="403" t="s">
        <v>244</v>
      </c>
      <c r="F215" s="403"/>
      <c r="G215" s="109" t="s">
        <v>88</v>
      </c>
      <c r="H215" s="120">
        <v>5.2200000000000003E-2</v>
      </c>
      <c r="I215" s="121">
        <v>94.23</v>
      </c>
      <c r="J215" s="138">
        <v>4.91</v>
      </c>
    </row>
    <row r="216" spans="1:10" ht="24" customHeight="1" x14ac:dyDescent="0.2">
      <c r="A216" s="137" t="s">
        <v>209</v>
      </c>
      <c r="B216" s="109" t="s">
        <v>350</v>
      </c>
      <c r="C216" s="109" t="s">
        <v>53</v>
      </c>
      <c r="D216" s="107" t="s">
        <v>351</v>
      </c>
      <c r="E216" s="403" t="s">
        <v>335</v>
      </c>
      <c r="F216" s="403"/>
      <c r="G216" s="109" t="s">
        <v>71</v>
      </c>
      <c r="H216" s="120">
        <v>7.1999999999999998E-3</v>
      </c>
      <c r="I216" s="121">
        <v>51.49</v>
      </c>
      <c r="J216" s="138">
        <v>0.37</v>
      </c>
    </row>
    <row r="217" spans="1:10" ht="51.95" customHeight="1" x14ac:dyDescent="0.2">
      <c r="A217" s="137" t="s">
        <v>209</v>
      </c>
      <c r="B217" s="109" t="s">
        <v>352</v>
      </c>
      <c r="C217" s="109" t="s">
        <v>53</v>
      </c>
      <c r="D217" s="107" t="s">
        <v>353</v>
      </c>
      <c r="E217" s="403" t="s">
        <v>244</v>
      </c>
      <c r="F217" s="403"/>
      <c r="G217" s="109" t="s">
        <v>88</v>
      </c>
      <c r="H217" s="120">
        <v>0.13919999999999999</v>
      </c>
      <c r="I217" s="121">
        <v>148.86000000000001</v>
      </c>
      <c r="J217" s="138">
        <v>20.72</v>
      </c>
    </row>
    <row r="218" spans="1:10" ht="39" customHeight="1" x14ac:dyDescent="0.2">
      <c r="A218" s="137" t="s">
        <v>209</v>
      </c>
      <c r="B218" s="109" t="s">
        <v>360</v>
      </c>
      <c r="C218" s="109" t="s">
        <v>53</v>
      </c>
      <c r="D218" s="107" t="s">
        <v>361</v>
      </c>
      <c r="E218" s="403" t="s">
        <v>244</v>
      </c>
      <c r="F218" s="403"/>
      <c r="G218" s="109" t="s">
        <v>88</v>
      </c>
      <c r="H218" s="120">
        <v>5.2200000000000003E-2</v>
      </c>
      <c r="I218" s="121">
        <v>170.99</v>
      </c>
      <c r="J218" s="138">
        <v>8.92</v>
      </c>
    </row>
    <row r="219" spans="1:10" ht="39" customHeight="1" x14ac:dyDescent="0.2">
      <c r="A219" s="137" t="s">
        <v>209</v>
      </c>
      <c r="B219" s="109" t="s">
        <v>362</v>
      </c>
      <c r="C219" s="109" t="s">
        <v>53</v>
      </c>
      <c r="D219" s="107" t="s">
        <v>363</v>
      </c>
      <c r="E219" s="403" t="s">
        <v>252</v>
      </c>
      <c r="F219" s="403"/>
      <c r="G219" s="109" t="s">
        <v>88</v>
      </c>
      <c r="H219" s="120">
        <v>3.4799999999999998E-2</v>
      </c>
      <c r="I219" s="121">
        <v>449.75</v>
      </c>
      <c r="J219" s="138">
        <v>15.65</v>
      </c>
    </row>
    <row r="220" spans="1:10" ht="39" customHeight="1" x14ac:dyDescent="0.2">
      <c r="A220" s="137" t="s">
        <v>209</v>
      </c>
      <c r="B220" s="109" t="s">
        <v>366</v>
      </c>
      <c r="C220" s="109" t="s">
        <v>53</v>
      </c>
      <c r="D220" s="107" t="s">
        <v>367</v>
      </c>
      <c r="E220" s="403" t="s">
        <v>232</v>
      </c>
      <c r="F220" s="403"/>
      <c r="G220" s="109" t="s">
        <v>55</v>
      </c>
      <c r="H220" s="120">
        <v>0.26119999999999999</v>
      </c>
      <c r="I220" s="121">
        <v>144.26</v>
      </c>
      <c r="J220" s="138">
        <v>37.68</v>
      </c>
    </row>
    <row r="221" spans="1:10" ht="39" customHeight="1" x14ac:dyDescent="0.2">
      <c r="A221" s="137" t="s">
        <v>209</v>
      </c>
      <c r="B221" s="109" t="s">
        <v>368</v>
      </c>
      <c r="C221" s="109" t="s">
        <v>53</v>
      </c>
      <c r="D221" s="107" t="s">
        <v>369</v>
      </c>
      <c r="E221" s="403" t="s">
        <v>232</v>
      </c>
      <c r="F221" s="403"/>
      <c r="G221" s="109" t="s">
        <v>55</v>
      </c>
      <c r="H221" s="120">
        <v>0.30070000000000002</v>
      </c>
      <c r="I221" s="121">
        <v>147.87</v>
      </c>
      <c r="J221" s="138">
        <v>44.46</v>
      </c>
    </row>
    <row r="222" spans="1:10" ht="39" customHeight="1" x14ac:dyDescent="0.2">
      <c r="A222" s="137" t="s">
        <v>209</v>
      </c>
      <c r="B222" s="109" t="s">
        <v>370</v>
      </c>
      <c r="C222" s="109" t="s">
        <v>53</v>
      </c>
      <c r="D222" s="107" t="s">
        <v>371</v>
      </c>
      <c r="E222" s="403" t="s">
        <v>232</v>
      </c>
      <c r="F222" s="403"/>
      <c r="G222" s="109" t="s">
        <v>55</v>
      </c>
      <c r="H222" s="120">
        <v>8.3000000000000004E-2</v>
      </c>
      <c r="I222" s="121">
        <v>124.07</v>
      </c>
      <c r="J222" s="138">
        <v>10.29</v>
      </c>
    </row>
    <row r="223" spans="1:10" ht="39" customHeight="1" x14ac:dyDescent="0.2">
      <c r="A223" s="137" t="s">
        <v>209</v>
      </c>
      <c r="B223" s="109" t="s">
        <v>372</v>
      </c>
      <c r="C223" s="109" t="s">
        <v>53</v>
      </c>
      <c r="D223" s="107" t="s">
        <v>373</v>
      </c>
      <c r="E223" s="403" t="s">
        <v>232</v>
      </c>
      <c r="F223" s="403"/>
      <c r="G223" s="109" t="s">
        <v>55</v>
      </c>
      <c r="H223" s="120">
        <v>9.5600000000000004E-2</v>
      </c>
      <c r="I223" s="121">
        <v>126.65</v>
      </c>
      <c r="J223" s="138">
        <v>12.1</v>
      </c>
    </row>
    <row r="224" spans="1:10" ht="39" customHeight="1" x14ac:dyDescent="0.2">
      <c r="A224" s="137" t="s">
        <v>209</v>
      </c>
      <c r="B224" s="109" t="s">
        <v>374</v>
      </c>
      <c r="C224" s="109" t="s">
        <v>53</v>
      </c>
      <c r="D224" s="107" t="s">
        <v>375</v>
      </c>
      <c r="E224" s="403" t="s">
        <v>232</v>
      </c>
      <c r="F224" s="403"/>
      <c r="G224" s="109" t="s">
        <v>55</v>
      </c>
      <c r="H224" s="120">
        <v>0.40810000000000002</v>
      </c>
      <c r="I224" s="121">
        <v>176.48</v>
      </c>
      <c r="J224" s="138">
        <v>72.02</v>
      </c>
    </row>
    <row r="225" spans="1:10" ht="39" customHeight="1" x14ac:dyDescent="0.2">
      <c r="A225" s="137" t="s">
        <v>209</v>
      </c>
      <c r="B225" s="109" t="s">
        <v>376</v>
      </c>
      <c r="C225" s="109" t="s">
        <v>53</v>
      </c>
      <c r="D225" s="107" t="s">
        <v>377</v>
      </c>
      <c r="E225" s="403" t="s">
        <v>232</v>
      </c>
      <c r="F225" s="403"/>
      <c r="G225" s="109" t="s">
        <v>55</v>
      </c>
      <c r="H225" s="120">
        <v>0.31819999999999998</v>
      </c>
      <c r="I225" s="121">
        <v>230.74</v>
      </c>
      <c r="J225" s="138">
        <v>73.42</v>
      </c>
    </row>
    <row r="226" spans="1:10" ht="39" customHeight="1" x14ac:dyDescent="0.2">
      <c r="A226" s="137" t="s">
        <v>209</v>
      </c>
      <c r="B226" s="109" t="s">
        <v>378</v>
      </c>
      <c r="C226" s="109" t="s">
        <v>53</v>
      </c>
      <c r="D226" s="107" t="s">
        <v>379</v>
      </c>
      <c r="E226" s="403" t="s">
        <v>232</v>
      </c>
      <c r="F226" s="403"/>
      <c r="G226" s="109" t="s">
        <v>55</v>
      </c>
      <c r="H226" s="120">
        <v>0.12970000000000001</v>
      </c>
      <c r="I226" s="121">
        <v>148.4</v>
      </c>
      <c r="J226" s="138">
        <v>19.239999999999998</v>
      </c>
    </row>
    <row r="227" spans="1:10" ht="39" customHeight="1" x14ac:dyDescent="0.2">
      <c r="A227" s="137" t="s">
        <v>209</v>
      </c>
      <c r="B227" s="109" t="s">
        <v>380</v>
      </c>
      <c r="C227" s="109" t="s">
        <v>53</v>
      </c>
      <c r="D227" s="107" t="s">
        <v>381</v>
      </c>
      <c r="E227" s="403" t="s">
        <v>232</v>
      </c>
      <c r="F227" s="403"/>
      <c r="G227" s="109" t="s">
        <v>55</v>
      </c>
      <c r="H227" s="120">
        <v>0.1011</v>
      </c>
      <c r="I227" s="121">
        <v>190.37</v>
      </c>
      <c r="J227" s="138">
        <v>19.239999999999998</v>
      </c>
    </row>
    <row r="228" spans="1:10" ht="39" customHeight="1" x14ac:dyDescent="0.2">
      <c r="A228" s="137" t="s">
        <v>209</v>
      </c>
      <c r="B228" s="109" t="s">
        <v>429</v>
      </c>
      <c r="C228" s="109" t="s">
        <v>53</v>
      </c>
      <c r="D228" s="107" t="s">
        <v>430</v>
      </c>
      <c r="E228" s="403" t="s">
        <v>267</v>
      </c>
      <c r="F228" s="403"/>
      <c r="G228" s="109" t="s">
        <v>55</v>
      </c>
      <c r="H228" s="120">
        <v>0.51339999999999997</v>
      </c>
      <c r="I228" s="121">
        <v>40.5</v>
      </c>
      <c r="J228" s="138">
        <v>20.79</v>
      </c>
    </row>
    <row r="229" spans="1:10" ht="51.95" customHeight="1" x14ac:dyDescent="0.2">
      <c r="A229" s="139" t="s">
        <v>212</v>
      </c>
      <c r="B229" s="112" t="s">
        <v>382</v>
      </c>
      <c r="C229" s="112" t="s">
        <v>53</v>
      </c>
      <c r="D229" s="111" t="s">
        <v>383</v>
      </c>
      <c r="E229" s="405" t="s">
        <v>384</v>
      </c>
      <c r="F229" s="405"/>
      <c r="G229" s="112" t="s">
        <v>385</v>
      </c>
      <c r="H229" s="122">
        <v>3.4799999999999998E-2</v>
      </c>
      <c r="I229" s="123">
        <v>72.900000000000006</v>
      </c>
      <c r="J229" s="140">
        <v>2.5299999999999998</v>
      </c>
    </row>
    <row r="230" spans="1:10" ht="26.1" customHeight="1" x14ac:dyDescent="0.2">
      <c r="A230" s="139" t="s">
        <v>212</v>
      </c>
      <c r="B230" s="112" t="s">
        <v>431</v>
      </c>
      <c r="C230" s="112" t="s">
        <v>53</v>
      </c>
      <c r="D230" s="111" t="s">
        <v>432</v>
      </c>
      <c r="E230" s="405" t="s">
        <v>384</v>
      </c>
      <c r="F230" s="405"/>
      <c r="G230" s="112" t="s">
        <v>88</v>
      </c>
      <c r="H230" s="122">
        <v>1.7399999999999999E-2</v>
      </c>
      <c r="I230" s="123">
        <v>17.91</v>
      </c>
      <c r="J230" s="140">
        <v>0.31</v>
      </c>
    </row>
    <row r="231" spans="1:10" ht="26.1" customHeight="1" x14ac:dyDescent="0.2">
      <c r="A231" s="139" t="s">
        <v>212</v>
      </c>
      <c r="B231" s="112" t="s">
        <v>433</v>
      </c>
      <c r="C231" s="112" t="s">
        <v>53</v>
      </c>
      <c r="D231" s="111" t="s">
        <v>434</v>
      </c>
      <c r="E231" s="405" t="s">
        <v>384</v>
      </c>
      <c r="F231" s="405"/>
      <c r="G231" s="112" t="s">
        <v>88</v>
      </c>
      <c r="H231" s="122">
        <v>3.4799999999999998E-2</v>
      </c>
      <c r="I231" s="123">
        <v>23</v>
      </c>
      <c r="J231" s="140">
        <v>0.8</v>
      </c>
    </row>
    <row r="232" spans="1:10" ht="39" customHeight="1" x14ac:dyDescent="0.2">
      <c r="A232" s="139" t="s">
        <v>212</v>
      </c>
      <c r="B232" s="112" t="s">
        <v>392</v>
      </c>
      <c r="C232" s="112" t="s">
        <v>53</v>
      </c>
      <c r="D232" s="111" t="s">
        <v>393</v>
      </c>
      <c r="E232" s="405" t="s">
        <v>384</v>
      </c>
      <c r="F232" s="405"/>
      <c r="G232" s="112" t="s">
        <v>55</v>
      </c>
      <c r="H232" s="122">
        <v>0.97619999999999996</v>
      </c>
      <c r="I232" s="123">
        <v>88.79</v>
      </c>
      <c r="J232" s="140">
        <v>86.67</v>
      </c>
    </row>
    <row r="233" spans="1:10" ht="26.1" customHeight="1" x14ac:dyDescent="0.2">
      <c r="A233" s="139" t="s">
        <v>212</v>
      </c>
      <c r="B233" s="112" t="s">
        <v>435</v>
      </c>
      <c r="C233" s="112" t="s">
        <v>53</v>
      </c>
      <c r="D233" s="111" t="s">
        <v>436</v>
      </c>
      <c r="E233" s="405" t="s">
        <v>384</v>
      </c>
      <c r="F233" s="405"/>
      <c r="G233" s="112" t="s">
        <v>88</v>
      </c>
      <c r="H233" s="122">
        <v>1.7399999999999999E-2</v>
      </c>
      <c r="I233" s="123">
        <v>624.85</v>
      </c>
      <c r="J233" s="140">
        <v>10.87</v>
      </c>
    </row>
    <row r="234" spans="1:10" ht="26.1" customHeight="1" x14ac:dyDescent="0.2">
      <c r="A234" s="139" t="s">
        <v>212</v>
      </c>
      <c r="B234" s="112" t="s">
        <v>437</v>
      </c>
      <c r="C234" s="112" t="s">
        <v>53</v>
      </c>
      <c r="D234" s="111" t="s">
        <v>438</v>
      </c>
      <c r="E234" s="405" t="s">
        <v>384</v>
      </c>
      <c r="F234" s="405"/>
      <c r="G234" s="112" t="s">
        <v>88</v>
      </c>
      <c r="H234" s="122">
        <v>3.4799999999999998E-2</v>
      </c>
      <c r="I234" s="123">
        <v>34.9</v>
      </c>
      <c r="J234" s="140">
        <v>1.21</v>
      </c>
    </row>
    <row r="235" spans="1:10" ht="39" customHeight="1" x14ac:dyDescent="0.2">
      <c r="A235" s="139" t="s">
        <v>212</v>
      </c>
      <c r="B235" s="112" t="s">
        <v>439</v>
      </c>
      <c r="C235" s="112" t="s">
        <v>53</v>
      </c>
      <c r="D235" s="111" t="s">
        <v>440</v>
      </c>
      <c r="E235" s="405" t="s">
        <v>384</v>
      </c>
      <c r="F235" s="405"/>
      <c r="G235" s="112" t="s">
        <v>88</v>
      </c>
      <c r="H235" s="122">
        <v>1.7399999999999999E-2</v>
      </c>
      <c r="I235" s="123">
        <v>291.61</v>
      </c>
      <c r="J235" s="140">
        <v>5.07</v>
      </c>
    </row>
    <row r="236" spans="1:10" ht="39" customHeight="1" x14ac:dyDescent="0.2">
      <c r="A236" s="139" t="s">
        <v>212</v>
      </c>
      <c r="B236" s="112" t="s">
        <v>441</v>
      </c>
      <c r="C236" s="112" t="s">
        <v>53</v>
      </c>
      <c r="D236" s="111" t="s">
        <v>442</v>
      </c>
      <c r="E236" s="405" t="s">
        <v>384</v>
      </c>
      <c r="F236" s="405"/>
      <c r="G236" s="112" t="s">
        <v>88</v>
      </c>
      <c r="H236" s="122">
        <v>4.4761799999999997E-2</v>
      </c>
      <c r="I236" s="123">
        <v>231.6</v>
      </c>
      <c r="J236" s="140">
        <v>10.36</v>
      </c>
    </row>
    <row r="237" spans="1:10" x14ac:dyDescent="0.2">
      <c r="A237" s="141"/>
      <c r="B237" s="142"/>
      <c r="C237" s="142"/>
      <c r="D237" s="143"/>
      <c r="E237" s="143" t="s">
        <v>220</v>
      </c>
      <c r="F237" s="144">
        <v>101.99395770392749</v>
      </c>
      <c r="G237" s="142" t="s">
        <v>221</v>
      </c>
      <c r="H237" s="145">
        <v>117.45</v>
      </c>
      <c r="I237" s="142" t="s">
        <v>222</v>
      </c>
      <c r="J237" s="146">
        <v>219.44</v>
      </c>
    </row>
    <row r="238" spans="1:10" x14ac:dyDescent="0.2">
      <c r="A238" s="141"/>
      <c r="B238" s="142"/>
      <c r="C238" s="142"/>
      <c r="D238" s="143"/>
      <c r="E238" s="143" t="s">
        <v>223</v>
      </c>
      <c r="F238" s="144">
        <v>266.42</v>
      </c>
      <c r="G238" s="142"/>
      <c r="H238" s="404" t="s">
        <v>224</v>
      </c>
      <c r="I238" s="404"/>
      <c r="J238" s="146">
        <v>1294.71</v>
      </c>
    </row>
    <row r="239" spans="1:10" ht="30" customHeight="1" thickBot="1" x14ac:dyDescent="0.25">
      <c r="A239" s="147"/>
      <c r="B239" s="148"/>
      <c r="C239" s="148"/>
      <c r="D239" s="97"/>
      <c r="E239" s="97"/>
      <c r="F239" s="97"/>
      <c r="G239" s="148" t="s">
        <v>225</v>
      </c>
      <c r="H239" s="149">
        <v>9</v>
      </c>
      <c r="I239" s="148" t="s">
        <v>226</v>
      </c>
      <c r="J239" s="150">
        <v>11652.39</v>
      </c>
    </row>
    <row r="240" spans="1:10" ht="0.95" customHeight="1" thickTop="1" x14ac:dyDescent="0.2">
      <c r="A240" s="151"/>
      <c r="B240" s="118"/>
      <c r="C240" s="118"/>
      <c r="D240" s="115"/>
      <c r="E240" s="115"/>
      <c r="F240" s="115"/>
      <c r="G240" s="118"/>
      <c r="H240" s="118"/>
      <c r="I240" s="118"/>
      <c r="J240" s="152"/>
    </row>
    <row r="241" spans="1:10" ht="18" customHeight="1" x14ac:dyDescent="0.2">
      <c r="A241" s="154" t="s">
        <v>65</v>
      </c>
      <c r="B241" s="106" t="s">
        <v>39</v>
      </c>
      <c r="C241" s="106" t="s">
        <v>40</v>
      </c>
      <c r="D241" s="104" t="s">
        <v>9</v>
      </c>
      <c r="E241" s="407" t="s">
        <v>206</v>
      </c>
      <c r="F241" s="407"/>
      <c r="G241" s="106" t="s">
        <v>41</v>
      </c>
      <c r="H241" s="106" t="s">
        <v>42</v>
      </c>
      <c r="I241" s="106" t="s">
        <v>43</v>
      </c>
      <c r="J241" s="155" t="s">
        <v>10</v>
      </c>
    </row>
    <row r="242" spans="1:10" ht="39" customHeight="1" x14ac:dyDescent="0.2">
      <c r="A242" s="42" t="s">
        <v>207</v>
      </c>
      <c r="B242" s="43" t="s">
        <v>66</v>
      </c>
      <c r="C242" s="43" t="s">
        <v>53</v>
      </c>
      <c r="D242" s="51" t="s">
        <v>67</v>
      </c>
      <c r="E242" s="408" t="s">
        <v>232</v>
      </c>
      <c r="F242" s="408"/>
      <c r="G242" s="43" t="s">
        <v>55</v>
      </c>
      <c r="H242" s="119">
        <v>1</v>
      </c>
      <c r="I242" s="56">
        <v>907.5</v>
      </c>
      <c r="J242" s="136">
        <v>907.5</v>
      </c>
    </row>
    <row r="243" spans="1:10" ht="39" customHeight="1" x14ac:dyDescent="0.2">
      <c r="A243" s="137" t="s">
        <v>209</v>
      </c>
      <c r="B243" s="109" t="s">
        <v>239</v>
      </c>
      <c r="C243" s="109" t="s">
        <v>53</v>
      </c>
      <c r="D243" s="107" t="s">
        <v>240</v>
      </c>
      <c r="E243" s="403" t="s">
        <v>241</v>
      </c>
      <c r="F243" s="403"/>
      <c r="G243" s="109" t="s">
        <v>71</v>
      </c>
      <c r="H243" s="120">
        <v>2.69E-2</v>
      </c>
      <c r="I243" s="121">
        <v>876.31</v>
      </c>
      <c r="J243" s="138">
        <v>23.57</v>
      </c>
    </row>
    <row r="244" spans="1:10" ht="39" customHeight="1" x14ac:dyDescent="0.2">
      <c r="A244" s="137" t="s">
        <v>209</v>
      </c>
      <c r="B244" s="109" t="s">
        <v>394</v>
      </c>
      <c r="C244" s="109" t="s">
        <v>53</v>
      </c>
      <c r="D244" s="107" t="s">
        <v>395</v>
      </c>
      <c r="E244" s="403" t="s">
        <v>244</v>
      </c>
      <c r="F244" s="403"/>
      <c r="G244" s="109" t="s">
        <v>88</v>
      </c>
      <c r="H244" s="120">
        <v>2.52E-2</v>
      </c>
      <c r="I244" s="121">
        <v>75.650000000000006</v>
      </c>
      <c r="J244" s="138">
        <v>1.9</v>
      </c>
    </row>
    <row r="245" spans="1:10" ht="39" customHeight="1" x14ac:dyDescent="0.2">
      <c r="A245" s="137" t="s">
        <v>209</v>
      </c>
      <c r="B245" s="109" t="s">
        <v>245</v>
      </c>
      <c r="C245" s="109" t="s">
        <v>53</v>
      </c>
      <c r="D245" s="107" t="s">
        <v>246</v>
      </c>
      <c r="E245" s="403" t="s">
        <v>244</v>
      </c>
      <c r="F245" s="403"/>
      <c r="G245" s="109" t="s">
        <v>88</v>
      </c>
      <c r="H245" s="120">
        <v>5.04E-2</v>
      </c>
      <c r="I245" s="121">
        <v>27.36</v>
      </c>
      <c r="J245" s="138">
        <v>1.37</v>
      </c>
    </row>
    <row r="246" spans="1:10" ht="24" customHeight="1" x14ac:dyDescent="0.2">
      <c r="A246" s="137" t="s">
        <v>209</v>
      </c>
      <c r="B246" s="109" t="s">
        <v>396</v>
      </c>
      <c r="C246" s="109" t="s">
        <v>53</v>
      </c>
      <c r="D246" s="107" t="s">
        <v>397</v>
      </c>
      <c r="E246" s="403" t="s">
        <v>208</v>
      </c>
      <c r="F246" s="403"/>
      <c r="G246" s="109" t="s">
        <v>114</v>
      </c>
      <c r="H246" s="120">
        <v>0.97940000000000005</v>
      </c>
      <c r="I246" s="121">
        <v>30.2</v>
      </c>
      <c r="J246" s="138">
        <v>29.57</v>
      </c>
    </row>
    <row r="247" spans="1:10" ht="26.1" customHeight="1" x14ac:dyDescent="0.2">
      <c r="A247" s="137" t="s">
        <v>209</v>
      </c>
      <c r="B247" s="109" t="s">
        <v>262</v>
      </c>
      <c r="C247" s="109" t="s">
        <v>53</v>
      </c>
      <c r="D247" s="107" t="s">
        <v>263</v>
      </c>
      <c r="E247" s="403" t="s">
        <v>264</v>
      </c>
      <c r="F247" s="403"/>
      <c r="G247" s="109" t="s">
        <v>55</v>
      </c>
      <c r="H247" s="120">
        <v>3.7456999999999998</v>
      </c>
      <c r="I247" s="121">
        <v>12.4</v>
      </c>
      <c r="J247" s="138">
        <v>46.44</v>
      </c>
    </row>
    <row r="248" spans="1:10" ht="65.099999999999994" customHeight="1" x14ac:dyDescent="0.2">
      <c r="A248" s="137" t="s">
        <v>209</v>
      </c>
      <c r="B248" s="109" t="s">
        <v>300</v>
      </c>
      <c r="C248" s="109" t="s">
        <v>53</v>
      </c>
      <c r="D248" s="107" t="s">
        <v>301</v>
      </c>
      <c r="E248" s="403" t="s">
        <v>252</v>
      </c>
      <c r="F248" s="403"/>
      <c r="G248" s="109" t="s">
        <v>92</v>
      </c>
      <c r="H248" s="120">
        <v>0.25180000000000002</v>
      </c>
      <c r="I248" s="121">
        <v>3.44</v>
      </c>
      <c r="J248" s="138">
        <v>0.86</v>
      </c>
    </row>
    <row r="249" spans="1:10" ht="51.95" customHeight="1" x14ac:dyDescent="0.2">
      <c r="A249" s="137" t="s">
        <v>209</v>
      </c>
      <c r="B249" s="109" t="s">
        <v>302</v>
      </c>
      <c r="C249" s="109" t="s">
        <v>53</v>
      </c>
      <c r="D249" s="107" t="s">
        <v>303</v>
      </c>
      <c r="E249" s="403" t="s">
        <v>252</v>
      </c>
      <c r="F249" s="403"/>
      <c r="G249" s="109" t="s">
        <v>92</v>
      </c>
      <c r="H249" s="120">
        <v>0.2266</v>
      </c>
      <c r="I249" s="121">
        <v>1.74</v>
      </c>
      <c r="J249" s="138">
        <v>0.39</v>
      </c>
    </row>
    <row r="250" spans="1:10" ht="39" customHeight="1" x14ac:dyDescent="0.2">
      <c r="A250" s="137" t="s">
        <v>209</v>
      </c>
      <c r="B250" s="109" t="s">
        <v>304</v>
      </c>
      <c r="C250" s="109" t="s">
        <v>53</v>
      </c>
      <c r="D250" s="107" t="s">
        <v>305</v>
      </c>
      <c r="E250" s="403" t="s">
        <v>238</v>
      </c>
      <c r="F250" s="403"/>
      <c r="G250" s="109" t="s">
        <v>55</v>
      </c>
      <c r="H250" s="120">
        <v>6.3399999999999998E-2</v>
      </c>
      <c r="I250" s="121">
        <v>427.03</v>
      </c>
      <c r="J250" s="138">
        <v>27.07</v>
      </c>
    </row>
    <row r="251" spans="1:10" ht="39" customHeight="1" x14ac:dyDescent="0.2">
      <c r="A251" s="137" t="s">
        <v>209</v>
      </c>
      <c r="B251" s="109" t="s">
        <v>306</v>
      </c>
      <c r="C251" s="109" t="s">
        <v>53</v>
      </c>
      <c r="D251" s="107" t="s">
        <v>307</v>
      </c>
      <c r="E251" s="403" t="s">
        <v>244</v>
      </c>
      <c r="F251" s="403"/>
      <c r="G251" s="109" t="s">
        <v>92</v>
      </c>
      <c r="H251" s="120">
        <v>0.25180000000000002</v>
      </c>
      <c r="I251" s="121">
        <v>9.24</v>
      </c>
      <c r="J251" s="138">
        <v>2.3199999999999998</v>
      </c>
    </row>
    <row r="252" spans="1:10" ht="39" customHeight="1" x14ac:dyDescent="0.2">
      <c r="A252" s="137" t="s">
        <v>209</v>
      </c>
      <c r="B252" s="109" t="s">
        <v>308</v>
      </c>
      <c r="C252" s="109" t="s">
        <v>53</v>
      </c>
      <c r="D252" s="107" t="s">
        <v>309</v>
      </c>
      <c r="E252" s="403" t="s">
        <v>244</v>
      </c>
      <c r="F252" s="403"/>
      <c r="G252" s="109" t="s">
        <v>92</v>
      </c>
      <c r="H252" s="120">
        <v>0.2266</v>
      </c>
      <c r="I252" s="121">
        <v>12.33</v>
      </c>
      <c r="J252" s="138">
        <v>2.79</v>
      </c>
    </row>
    <row r="253" spans="1:10" ht="39" customHeight="1" x14ac:dyDescent="0.2">
      <c r="A253" s="137" t="s">
        <v>209</v>
      </c>
      <c r="B253" s="109" t="s">
        <v>310</v>
      </c>
      <c r="C253" s="109" t="s">
        <v>53</v>
      </c>
      <c r="D253" s="107" t="s">
        <v>311</v>
      </c>
      <c r="E253" s="403" t="s">
        <v>244</v>
      </c>
      <c r="F253" s="403"/>
      <c r="G253" s="109" t="s">
        <v>88</v>
      </c>
      <c r="H253" s="120">
        <v>7.5499999999999998E-2</v>
      </c>
      <c r="I253" s="121">
        <v>16.91</v>
      </c>
      <c r="J253" s="138">
        <v>1.27</v>
      </c>
    </row>
    <row r="254" spans="1:10" ht="39" customHeight="1" x14ac:dyDescent="0.2">
      <c r="A254" s="137" t="s">
        <v>209</v>
      </c>
      <c r="B254" s="109" t="s">
        <v>312</v>
      </c>
      <c r="C254" s="109" t="s">
        <v>53</v>
      </c>
      <c r="D254" s="107" t="s">
        <v>313</v>
      </c>
      <c r="E254" s="403" t="s">
        <v>244</v>
      </c>
      <c r="F254" s="403"/>
      <c r="G254" s="109" t="s">
        <v>92</v>
      </c>
      <c r="H254" s="120">
        <v>0.62190000000000001</v>
      </c>
      <c r="I254" s="121">
        <v>2.81</v>
      </c>
      <c r="J254" s="138">
        <v>1.74</v>
      </c>
    </row>
    <row r="255" spans="1:10" ht="39" customHeight="1" x14ac:dyDescent="0.2">
      <c r="A255" s="137" t="s">
        <v>209</v>
      </c>
      <c r="B255" s="109" t="s">
        <v>314</v>
      </c>
      <c r="C255" s="109" t="s">
        <v>53</v>
      </c>
      <c r="D255" s="107" t="s">
        <v>315</v>
      </c>
      <c r="E255" s="403" t="s">
        <v>244</v>
      </c>
      <c r="F255" s="403"/>
      <c r="G255" s="109" t="s">
        <v>92</v>
      </c>
      <c r="H255" s="120">
        <v>0.67979999999999996</v>
      </c>
      <c r="I255" s="121">
        <v>4.04</v>
      </c>
      <c r="J255" s="138">
        <v>2.74</v>
      </c>
    </row>
    <row r="256" spans="1:10" ht="26.1" customHeight="1" x14ac:dyDescent="0.2">
      <c r="A256" s="137" t="s">
        <v>209</v>
      </c>
      <c r="B256" s="109" t="s">
        <v>318</v>
      </c>
      <c r="C256" s="109" t="s">
        <v>53</v>
      </c>
      <c r="D256" s="107" t="s">
        <v>319</v>
      </c>
      <c r="E256" s="403" t="s">
        <v>244</v>
      </c>
      <c r="F256" s="403"/>
      <c r="G256" s="109" t="s">
        <v>88</v>
      </c>
      <c r="H256" s="120">
        <v>0.12590000000000001</v>
      </c>
      <c r="I256" s="121">
        <v>15.59</v>
      </c>
      <c r="J256" s="138">
        <v>1.96</v>
      </c>
    </row>
    <row r="257" spans="1:10" ht="39" customHeight="1" x14ac:dyDescent="0.2">
      <c r="A257" s="137" t="s">
        <v>209</v>
      </c>
      <c r="B257" s="109" t="s">
        <v>322</v>
      </c>
      <c r="C257" s="109" t="s">
        <v>53</v>
      </c>
      <c r="D257" s="107" t="s">
        <v>323</v>
      </c>
      <c r="E257" s="403" t="s">
        <v>244</v>
      </c>
      <c r="F257" s="403"/>
      <c r="G257" s="109" t="s">
        <v>88</v>
      </c>
      <c r="H257" s="120">
        <v>5.04E-2</v>
      </c>
      <c r="I257" s="121">
        <v>29.14</v>
      </c>
      <c r="J257" s="138">
        <v>1.46</v>
      </c>
    </row>
    <row r="258" spans="1:10" ht="39" customHeight="1" x14ac:dyDescent="0.2">
      <c r="A258" s="137" t="s">
        <v>209</v>
      </c>
      <c r="B258" s="109" t="s">
        <v>443</v>
      </c>
      <c r="C258" s="109" t="s">
        <v>53</v>
      </c>
      <c r="D258" s="107" t="s">
        <v>444</v>
      </c>
      <c r="E258" s="403" t="s">
        <v>244</v>
      </c>
      <c r="F258" s="403"/>
      <c r="G258" s="109" t="s">
        <v>88</v>
      </c>
      <c r="H258" s="120">
        <v>2.52E-2</v>
      </c>
      <c r="I258" s="121">
        <v>67.05</v>
      </c>
      <c r="J258" s="138">
        <v>1.68</v>
      </c>
    </row>
    <row r="259" spans="1:10" ht="51.95" customHeight="1" x14ac:dyDescent="0.2">
      <c r="A259" s="137" t="s">
        <v>209</v>
      </c>
      <c r="B259" s="109" t="s">
        <v>328</v>
      </c>
      <c r="C259" s="109" t="s">
        <v>53</v>
      </c>
      <c r="D259" s="107" t="s">
        <v>329</v>
      </c>
      <c r="E259" s="403" t="s">
        <v>330</v>
      </c>
      <c r="F259" s="403"/>
      <c r="G259" s="109" t="s">
        <v>55</v>
      </c>
      <c r="H259" s="120">
        <v>1.4396</v>
      </c>
      <c r="I259" s="121">
        <v>23.67</v>
      </c>
      <c r="J259" s="138">
        <v>34.07</v>
      </c>
    </row>
    <row r="260" spans="1:10" ht="26.1" customHeight="1" x14ac:dyDescent="0.2">
      <c r="A260" s="137" t="s">
        <v>209</v>
      </c>
      <c r="B260" s="109" t="s">
        <v>333</v>
      </c>
      <c r="C260" s="109" t="s">
        <v>53</v>
      </c>
      <c r="D260" s="107" t="s">
        <v>334</v>
      </c>
      <c r="E260" s="403" t="s">
        <v>335</v>
      </c>
      <c r="F260" s="403"/>
      <c r="G260" s="109" t="s">
        <v>71</v>
      </c>
      <c r="H260" s="120">
        <v>2.6200000000000001E-2</v>
      </c>
      <c r="I260" s="121">
        <v>84.93</v>
      </c>
      <c r="J260" s="138">
        <v>2.2200000000000002</v>
      </c>
    </row>
    <row r="261" spans="1:10" ht="51.95" customHeight="1" x14ac:dyDescent="0.2">
      <c r="A261" s="137" t="s">
        <v>209</v>
      </c>
      <c r="B261" s="109" t="s">
        <v>336</v>
      </c>
      <c r="C261" s="109" t="s">
        <v>53</v>
      </c>
      <c r="D261" s="107" t="s">
        <v>337</v>
      </c>
      <c r="E261" s="403" t="s">
        <v>330</v>
      </c>
      <c r="F261" s="403"/>
      <c r="G261" s="109" t="s">
        <v>55</v>
      </c>
      <c r="H261" s="120">
        <v>1.4396</v>
      </c>
      <c r="I261" s="121">
        <v>53.86</v>
      </c>
      <c r="J261" s="138">
        <v>77.53</v>
      </c>
    </row>
    <row r="262" spans="1:10" ht="51.95" customHeight="1" x14ac:dyDescent="0.2">
      <c r="A262" s="137" t="s">
        <v>209</v>
      </c>
      <c r="B262" s="109" t="s">
        <v>338</v>
      </c>
      <c r="C262" s="109" t="s">
        <v>53</v>
      </c>
      <c r="D262" s="107" t="s">
        <v>339</v>
      </c>
      <c r="E262" s="403" t="s">
        <v>238</v>
      </c>
      <c r="F262" s="403"/>
      <c r="G262" s="109" t="s">
        <v>55</v>
      </c>
      <c r="H262" s="120">
        <v>7.5499999999999998E-2</v>
      </c>
      <c r="I262" s="121">
        <v>698.84</v>
      </c>
      <c r="J262" s="138">
        <v>52.76</v>
      </c>
    </row>
    <row r="263" spans="1:10" ht="39" customHeight="1" x14ac:dyDescent="0.2">
      <c r="A263" s="137" t="s">
        <v>209</v>
      </c>
      <c r="B263" s="109" t="s">
        <v>340</v>
      </c>
      <c r="C263" s="109" t="s">
        <v>53</v>
      </c>
      <c r="D263" s="107" t="s">
        <v>341</v>
      </c>
      <c r="E263" s="403" t="s">
        <v>241</v>
      </c>
      <c r="F263" s="403"/>
      <c r="G263" s="109" t="s">
        <v>55</v>
      </c>
      <c r="H263" s="120">
        <v>6.0000000000000001E-3</v>
      </c>
      <c r="I263" s="121">
        <v>20.170000000000002</v>
      </c>
      <c r="J263" s="138">
        <v>0.12</v>
      </c>
    </row>
    <row r="264" spans="1:10" ht="39" customHeight="1" x14ac:dyDescent="0.2">
      <c r="A264" s="137" t="s">
        <v>209</v>
      </c>
      <c r="B264" s="109" t="s">
        <v>342</v>
      </c>
      <c r="C264" s="109" t="s">
        <v>53</v>
      </c>
      <c r="D264" s="107" t="s">
        <v>343</v>
      </c>
      <c r="E264" s="403" t="s">
        <v>241</v>
      </c>
      <c r="F264" s="403"/>
      <c r="G264" s="109" t="s">
        <v>55</v>
      </c>
      <c r="H264" s="120">
        <v>1.4396</v>
      </c>
      <c r="I264" s="121">
        <v>33.619999999999997</v>
      </c>
      <c r="J264" s="138">
        <v>48.39</v>
      </c>
    </row>
    <row r="265" spans="1:10" ht="39" customHeight="1" x14ac:dyDescent="0.2">
      <c r="A265" s="137" t="s">
        <v>209</v>
      </c>
      <c r="B265" s="109" t="s">
        <v>344</v>
      </c>
      <c r="C265" s="109" t="s">
        <v>53</v>
      </c>
      <c r="D265" s="107" t="s">
        <v>345</v>
      </c>
      <c r="E265" s="403" t="s">
        <v>244</v>
      </c>
      <c r="F265" s="403"/>
      <c r="G265" s="109" t="s">
        <v>88</v>
      </c>
      <c r="H265" s="120">
        <v>5.04E-2</v>
      </c>
      <c r="I265" s="121">
        <v>22</v>
      </c>
      <c r="J265" s="138">
        <v>1.1000000000000001</v>
      </c>
    </row>
    <row r="266" spans="1:10" ht="39" customHeight="1" x14ac:dyDescent="0.2">
      <c r="A266" s="137" t="s">
        <v>209</v>
      </c>
      <c r="B266" s="109" t="s">
        <v>346</v>
      </c>
      <c r="C266" s="109" t="s">
        <v>53</v>
      </c>
      <c r="D266" s="107" t="s">
        <v>347</v>
      </c>
      <c r="E266" s="403" t="s">
        <v>244</v>
      </c>
      <c r="F266" s="403"/>
      <c r="G266" s="109" t="s">
        <v>88</v>
      </c>
      <c r="H266" s="120">
        <v>2.52E-2</v>
      </c>
      <c r="I266" s="121">
        <v>18.079999999999998</v>
      </c>
      <c r="J266" s="138">
        <v>0.45</v>
      </c>
    </row>
    <row r="267" spans="1:10" ht="24" customHeight="1" x14ac:dyDescent="0.2">
      <c r="A267" s="137" t="s">
        <v>209</v>
      </c>
      <c r="B267" s="109" t="s">
        <v>350</v>
      </c>
      <c r="C267" s="109" t="s">
        <v>53</v>
      </c>
      <c r="D267" s="107" t="s">
        <v>351</v>
      </c>
      <c r="E267" s="403" t="s">
        <v>335</v>
      </c>
      <c r="F267" s="403"/>
      <c r="G267" s="109" t="s">
        <v>71</v>
      </c>
      <c r="H267" s="120">
        <v>6.7000000000000002E-3</v>
      </c>
      <c r="I267" s="121">
        <v>51.49</v>
      </c>
      <c r="J267" s="138">
        <v>0.34</v>
      </c>
    </row>
    <row r="268" spans="1:10" ht="51.95" customHeight="1" x14ac:dyDescent="0.2">
      <c r="A268" s="137" t="s">
        <v>209</v>
      </c>
      <c r="B268" s="109" t="s">
        <v>352</v>
      </c>
      <c r="C268" s="109" t="s">
        <v>53</v>
      </c>
      <c r="D268" s="107" t="s">
        <v>353</v>
      </c>
      <c r="E268" s="403" t="s">
        <v>244</v>
      </c>
      <c r="F268" s="403"/>
      <c r="G268" s="109" t="s">
        <v>88</v>
      </c>
      <c r="H268" s="120">
        <v>0.1007</v>
      </c>
      <c r="I268" s="121">
        <v>148.86000000000001</v>
      </c>
      <c r="J268" s="138">
        <v>14.99</v>
      </c>
    </row>
    <row r="269" spans="1:10" ht="39" customHeight="1" x14ac:dyDescent="0.2">
      <c r="A269" s="137" t="s">
        <v>209</v>
      </c>
      <c r="B269" s="109" t="s">
        <v>354</v>
      </c>
      <c r="C269" s="109" t="s">
        <v>53</v>
      </c>
      <c r="D269" s="107" t="s">
        <v>355</v>
      </c>
      <c r="E269" s="403" t="s">
        <v>244</v>
      </c>
      <c r="F269" s="403"/>
      <c r="G269" s="109" t="s">
        <v>88</v>
      </c>
      <c r="H269" s="120">
        <v>2.52E-2</v>
      </c>
      <c r="I269" s="121">
        <v>132.99</v>
      </c>
      <c r="J269" s="138">
        <v>3.35</v>
      </c>
    </row>
    <row r="270" spans="1:10" ht="26.1" customHeight="1" x14ac:dyDescent="0.2">
      <c r="A270" s="137" t="s">
        <v>209</v>
      </c>
      <c r="B270" s="109" t="s">
        <v>356</v>
      </c>
      <c r="C270" s="109" t="s">
        <v>53</v>
      </c>
      <c r="D270" s="107" t="s">
        <v>357</v>
      </c>
      <c r="E270" s="403" t="s">
        <v>244</v>
      </c>
      <c r="F270" s="403"/>
      <c r="G270" s="109" t="s">
        <v>88</v>
      </c>
      <c r="H270" s="120">
        <v>2.52E-2</v>
      </c>
      <c r="I270" s="121">
        <v>20.16</v>
      </c>
      <c r="J270" s="138">
        <v>0.5</v>
      </c>
    </row>
    <row r="271" spans="1:10" ht="39" customHeight="1" x14ac:dyDescent="0.2">
      <c r="A271" s="137" t="s">
        <v>209</v>
      </c>
      <c r="B271" s="109" t="s">
        <v>366</v>
      </c>
      <c r="C271" s="109" t="s">
        <v>53</v>
      </c>
      <c r="D271" s="107" t="s">
        <v>367</v>
      </c>
      <c r="E271" s="403" t="s">
        <v>232</v>
      </c>
      <c r="F271" s="403"/>
      <c r="G271" s="109" t="s">
        <v>55</v>
      </c>
      <c r="H271" s="120">
        <v>0.35170000000000001</v>
      </c>
      <c r="I271" s="121">
        <v>144.26</v>
      </c>
      <c r="J271" s="138">
        <v>50.73</v>
      </c>
    </row>
    <row r="272" spans="1:10" ht="39" customHeight="1" x14ac:dyDescent="0.2">
      <c r="A272" s="137" t="s">
        <v>209</v>
      </c>
      <c r="B272" s="109" t="s">
        <v>368</v>
      </c>
      <c r="C272" s="109" t="s">
        <v>53</v>
      </c>
      <c r="D272" s="107" t="s">
        <v>369</v>
      </c>
      <c r="E272" s="403" t="s">
        <v>232</v>
      </c>
      <c r="F272" s="403"/>
      <c r="G272" s="109" t="s">
        <v>55</v>
      </c>
      <c r="H272" s="120">
        <v>0.40479999999999999</v>
      </c>
      <c r="I272" s="121">
        <v>147.87</v>
      </c>
      <c r="J272" s="138">
        <v>59.85</v>
      </c>
    </row>
    <row r="273" spans="1:10" ht="39" customHeight="1" x14ac:dyDescent="0.2">
      <c r="A273" s="137" t="s">
        <v>209</v>
      </c>
      <c r="B273" s="109" t="s">
        <v>370</v>
      </c>
      <c r="C273" s="109" t="s">
        <v>53</v>
      </c>
      <c r="D273" s="107" t="s">
        <v>371</v>
      </c>
      <c r="E273" s="403" t="s">
        <v>232</v>
      </c>
      <c r="F273" s="403"/>
      <c r="G273" s="109" t="s">
        <v>55</v>
      </c>
      <c r="H273" s="120">
        <v>2.81E-2</v>
      </c>
      <c r="I273" s="121">
        <v>124.07</v>
      </c>
      <c r="J273" s="138">
        <v>3.48</v>
      </c>
    </row>
    <row r="274" spans="1:10" ht="39" customHeight="1" x14ac:dyDescent="0.2">
      <c r="A274" s="137" t="s">
        <v>209</v>
      </c>
      <c r="B274" s="109" t="s">
        <v>372</v>
      </c>
      <c r="C274" s="109" t="s">
        <v>53</v>
      </c>
      <c r="D274" s="107" t="s">
        <v>373</v>
      </c>
      <c r="E274" s="403" t="s">
        <v>232</v>
      </c>
      <c r="F274" s="403"/>
      <c r="G274" s="109" t="s">
        <v>55</v>
      </c>
      <c r="H274" s="120">
        <v>3.2300000000000002E-2</v>
      </c>
      <c r="I274" s="121">
        <v>126.65</v>
      </c>
      <c r="J274" s="138">
        <v>4.09</v>
      </c>
    </row>
    <row r="275" spans="1:10" ht="39" customHeight="1" x14ac:dyDescent="0.2">
      <c r="A275" s="137" t="s">
        <v>209</v>
      </c>
      <c r="B275" s="109" t="s">
        <v>374</v>
      </c>
      <c r="C275" s="109" t="s">
        <v>53</v>
      </c>
      <c r="D275" s="107" t="s">
        <v>375</v>
      </c>
      <c r="E275" s="403" t="s">
        <v>232</v>
      </c>
      <c r="F275" s="403"/>
      <c r="G275" s="109" t="s">
        <v>55</v>
      </c>
      <c r="H275" s="120">
        <v>0.54949999999999999</v>
      </c>
      <c r="I275" s="121">
        <v>176.48</v>
      </c>
      <c r="J275" s="138">
        <v>96.97</v>
      </c>
    </row>
    <row r="276" spans="1:10" ht="39" customHeight="1" x14ac:dyDescent="0.2">
      <c r="A276" s="137" t="s">
        <v>209</v>
      </c>
      <c r="B276" s="109" t="s">
        <v>376</v>
      </c>
      <c r="C276" s="109" t="s">
        <v>53</v>
      </c>
      <c r="D276" s="107" t="s">
        <v>377</v>
      </c>
      <c r="E276" s="403" t="s">
        <v>232</v>
      </c>
      <c r="F276" s="403"/>
      <c r="G276" s="109" t="s">
        <v>55</v>
      </c>
      <c r="H276" s="120">
        <v>0.4284</v>
      </c>
      <c r="I276" s="121">
        <v>230.74</v>
      </c>
      <c r="J276" s="138">
        <v>98.84</v>
      </c>
    </row>
    <row r="277" spans="1:10" ht="39" customHeight="1" x14ac:dyDescent="0.2">
      <c r="A277" s="137" t="s">
        <v>209</v>
      </c>
      <c r="B277" s="109" t="s">
        <v>378</v>
      </c>
      <c r="C277" s="109" t="s">
        <v>53</v>
      </c>
      <c r="D277" s="107" t="s">
        <v>379</v>
      </c>
      <c r="E277" s="403" t="s">
        <v>232</v>
      </c>
      <c r="F277" s="403"/>
      <c r="G277" s="109" t="s">
        <v>55</v>
      </c>
      <c r="H277" s="120">
        <v>4.3900000000000002E-2</v>
      </c>
      <c r="I277" s="121">
        <v>148.4</v>
      </c>
      <c r="J277" s="138">
        <v>6.51</v>
      </c>
    </row>
    <row r="278" spans="1:10" ht="39" customHeight="1" x14ac:dyDescent="0.2">
      <c r="A278" s="137" t="s">
        <v>209</v>
      </c>
      <c r="B278" s="109" t="s">
        <v>380</v>
      </c>
      <c r="C278" s="109" t="s">
        <v>53</v>
      </c>
      <c r="D278" s="107" t="s">
        <v>381</v>
      </c>
      <c r="E278" s="403" t="s">
        <v>232</v>
      </c>
      <c r="F278" s="403"/>
      <c r="G278" s="109" t="s">
        <v>55</v>
      </c>
      <c r="H278" s="120">
        <v>3.4200000000000001E-2</v>
      </c>
      <c r="I278" s="121">
        <v>190.37</v>
      </c>
      <c r="J278" s="138">
        <v>6.51</v>
      </c>
    </row>
    <row r="279" spans="1:10" ht="26.1" customHeight="1" x14ac:dyDescent="0.2">
      <c r="A279" s="139" t="s">
        <v>212</v>
      </c>
      <c r="B279" s="112" t="s">
        <v>445</v>
      </c>
      <c r="C279" s="112" t="s">
        <v>53</v>
      </c>
      <c r="D279" s="111" t="s">
        <v>446</v>
      </c>
      <c r="E279" s="405" t="s">
        <v>384</v>
      </c>
      <c r="F279" s="405"/>
      <c r="G279" s="112" t="s">
        <v>92</v>
      </c>
      <c r="H279" s="122">
        <v>3.4843999999999999</v>
      </c>
      <c r="I279" s="123">
        <v>6.79</v>
      </c>
      <c r="J279" s="140">
        <v>23.65</v>
      </c>
    </row>
    <row r="280" spans="1:10" ht="26.1" customHeight="1" x14ac:dyDescent="0.2">
      <c r="A280" s="139" t="s">
        <v>212</v>
      </c>
      <c r="B280" s="112" t="s">
        <v>447</v>
      </c>
      <c r="C280" s="112" t="s">
        <v>53</v>
      </c>
      <c r="D280" s="111" t="s">
        <v>448</v>
      </c>
      <c r="E280" s="405" t="s">
        <v>384</v>
      </c>
      <c r="F280" s="405"/>
      <c r="G280" s="112" t="s">
        <v>92</v>
      </c>
      <c r="H280" s="122">
        <v>3.9174000000000002</v>
      </c>
      <c r="I280" s="123">
        <v>18.649999999999999</v>
      </c>
      <c r="J280" s="140">
        <v>73.05</v>
      </c>
    </row>
    <row r="281" spans="1:10" ht="26.1" customHeight="1" x14ac:dyDescent="0.2">
      <c r="A281" s="139" t="s">
        <v>212</v>
      </c>
      <c r="B281" s="112" t="s">
        <v>388</v>
      </c>
      <c r="C281" s="112" t="s">
        <v>53</v>
      </c>
      <c r="D281" s="111" t="s">
        <v>389</v>
      </c>
      <c r="E281" s="405" t="s">
        <v>384</v>
      </c>
      <c r="F281" s="405"/>
      <c r="G281" s="112" t="s">
        <v>88</v>
      </c>
      <c r="H281" s="122">
        <v>2.52E-2</v>
      </c>
      <c r="I281" s="123">
        <v>235.37</v>
      </c>
      <c r="J281" s="140">
        <v>5.93</v>
      </c>
    </row>
    <row r="282" spans="1:10" ht="26.1" customHeight="1" x14ac:dyDescent="0.2">
      <c r="A282" s="139" t="s">
        <v>212</v>
      </c>
      <c r="B282" s="112" t="s">
        <v>390</v>
      </c>
      <c r="C282" s="112" t="s">
        <v>53</v>
      </c>
      <c r="D282" s="111" t="s">
        <v>391</v>
      </c>
      <c r="E282" s="405" t="s">
        <v>384</v>
      </c>
      <c r="F282" s="405"/>
      <c r="G282" s="112" t="s">
        <v>88</v>
      </c>
      <c r="H282" s="122">
        <v>2.52E-2</v>
      </c>
      <c r="I282" s="123">
        <v>227.61</v>
      </c>
      <c r="J282" s="140">
        <v>5.73</v>
      </c>
    </row>
    <row r="283" spans="1:10" ht="39" customHeight="1" x14ac:dyDescent="0.2">
      <c r="A283" s="139" t="s">
        <v>212</v>
      </c>
      <c r="B283" s="112" t="s">
        <v>449</v>
      </c>
      <c r="C283" s="112" t="s">
        <v>53</v>
      </c>
      <c r="D283" s="111" t="s">
        <v>450</v>
      </c>
      <c r="E283" s="405" t="s">
        <v>384</v>
      </c>
      <c r="F283" s="405"/>
      <c r="G283" s="112" t="s">
        <v>88</v>
      </c>
      <c r="H283" s="122">
        <v>2.52E-2</v>
      </c>
      <c r="I283" s="123">
        <v>16.670000000000002</v>
      </c>
      <c r="J283" s="140">
        <v>0.42</v>
      </c>
    </row>
    <row r="284" spans="1:10" ht="39" customHeight="1" x14ac:dyDescent="0.2">
      <c r="A284" s="139" t="s">
        <v>212</v>
      </c>
      <c r="B284" s="112" t="s">
        <v>392</v>
      </c>
      <c r="C284" s="112" t="s">
        <v>53</v>
      </c>
      <c r="D284" s="111" t="s">
        <v>393</v>
      </c>
      <c r="E284" s="405" t="s">
        <v>384</v>
      </c>
      <c r="F284" s="405"/>
      <c r="G284" s="112" t="s">
        <v>55</v>
      </c>
      <c r="H284" s="122">
        <v>1</v>
      </c>
      <c r="I284" s="123">
        <v>88.79</v>
      </c>
      <c r="J284" s="140">
        <v>88.79</v>
      </c>
    </row>
    <row r="285" spans="1:10" x14ac:dyDescent="0.2">
      <c r="A285" s="141"/>
      <c r="B285" s="142"/>
      <c r="C285" s="142"/>
      <c r="D285" s="143"/>
      <c r="E285" s="143" t="s">
        <v>220</v>
      </c>
      <c r="F285" s="144">
        <v>72.46107366953288</v>
      </c>
      <c r="G285" s="142" t="s">
        <v>221</v>
      </c>
      <c r="H285" s="145">
        <v>83.44</v>
      </c>
      <c r="I285" s="142" t="s">
        <v>222</v>
      </c>
      <c r="J285" s="146">
        <v>155.9</v>
      </c>
    </row>
    <row r="286" spans="1:10" x14ac:dyDescent="0.2">
      <c r="A286" s="141"/>
      <c r="B286" s="142"/>
      <c r="C286" s="142"/>
      <c r="D286" s="143"/>
      <c r="E286" s="143" t="s">
        <v>223</v>
      </c>
      <c r="F286" s="144">
        <v>235.13</v>
      </c>
      <c r="G286" s="142"/>
      <c r="H286" s="404" t="s">
        <v>224</v>
      </c>
      <c r="I286" s="404"/>
      <c r="J286" s="146">
        <v>1142.6300000000001</v>
      </c>
    </row>
    <row r="287" spans="1:10" ht="30" customHeight="1" thickBot="1" x14ac:dyDescent="0.25">
      <c r="A287" s="147"/>
      <c r="B287" s="148"/>
      <c r="C287" s="148"/>
      <c r="D287" s="97"/>
      <c r="E287" s="97"/>
      <c r="F287" s="97"/>
      <c r="G287" s="148" t="s">
        <v>225</v>
      </c>
      <c r="H287" s="149">
        <v>12</v>
      </c>
      <c r="I287" s="148" t="s">
        <v>226</v>
      </c>
      <c r="J287" s="150">
        <v>13711.56</v>
      </c>
    </row>
    <row r="288" spans="1:10" ht="0.95" customHeight="1" thickTop="1" x14ac:dyDescent="0.2">
      <c r="A288" s="151"/>
      <c r="B288" s="118"/>
      <c r="C288" s="118"/>
      <c r="D288" s="115"/>
      <c r="E288" s="115"/>
      <c r="F288" s="115"/>
      <c r="G288" s="118"/>
      <c r="H288" s="118"/>
      <c r="I288" s="118"/>
      <c r="J288" s="152"/>
    </row>
    <row r="289" spans="1:10" ht="18" customHeight="1" x14ac:dyDescent="0.2">
      <c r="A289" s="154" t="s">
        <v>68</v>
      </c>
      <c r="B289" s="106" t="s">
        <v>39</v>
      </c>
      <c r="C289" s="106" t="s">
        <v>40</v>
      </c>
      <c r="D289" s="104" t="s">
        <v>9</v>
      </c>
      <c r="E289" s="407" t="s">
        <v>206</v>
      </c>
      <c r="F289" s="407"/>
      <c r="G289" s="106" t="s">
        <v>41</v>
      </c>
      <c r="H289" s="106" t="s">
        <v>42</v>
      </c>
      <c r="I289" s="106" t="s">
        <v>43</v>
      </c>
      <c r="J289" s="155" t="s">
        <v>10</v>
      </c>
    </row>
    <row r="290" spans="1:10" ht="39" customHeight="1" x14ac:dyDescent="0.2">
      <c r="A290" s="42" t="s">
        <v>207</v>
      </c>
      <c r="B290" s="43" t="s">
        <v>69</v>
      </c>
      <c r="C290" s="43" t="s">
        <v>53</v>
      </c>
      <c r="D290" s="51" t="s">
        <v>70</v>
      </c>
      <c r="E290" s="408" t="s">
        <v>241</v>
      </c>
      <c r="F290" s="408"/>
      <c r="G290" s="43" t="s">
        <v>71</v>
      </c>
      <c r="H290" s="119">
        <v>1</v>
      </c>
      <c r="I290" s="56">
        <v>513.16</v>
      </c>
      <c r="J290" s="136">
        <v>513.16</v>
      </c>
    </row>
    <row r="291" spans="1:10" ht="24" customHeight="1" x14ac:dyDescent="0.2">
      <c r="A291" s="137" t="s">
        <v>209</v>
      </c>
      <c r="B291" s="109" t="s">
        <v>228</v>
      </c>
      <c r="C291" s="109" t="s">
        <v>53</v>
      </c>
      <c r="D291" s="107" t="s">
        <v>229</v>
      </c>
      <c r="E291" s="403" t="s">
        <v>208</v>
      </c>
      <c r="F291" s="403"/>
      <c r="G291" s="109" t="s">
        <v>114</v>
      </c>
      <c r="H291" s="120">
        <v>6.2066999999999997</v>
      </c>
      <c r="I291" s="121">
        <v>21.47</v>
      </c>
      <c r="J291" s="138">
        <v>133.25</v>
      </c>
    </row>
    <row r="292" spans="1:10" ht="26.1" customHeight="1" x14ac:dyDescent="0.2">
      <c r="A292" s="139" t="s">
        <v>212</v>
      </c>
      <c r="B292" s="112" t="s">
        <v>451</v>
      </c>
      <c r="C292" s="112" t="s">
        <v>53</v>
      </c>
      <c r="D292" s="111" t="s">
        <v>452</v>
      </c>
      <c r="E292" s="405" t="s">
        <v>384</v>
      </c>
      <c r="F292" s="405"/>
      <c r="G292" s="112" t="s">
        <v>71</v>
      </c>
      <c r="H292" s="122">
        <v>0.81869999999999998</v>
      </c>
      <c r="I292" s="123">
        <v>110</v>
      </c>
      <c r="J292" s="140">
        <v>90.05</v>
      </c>
    </row>
    <row r="293" spans="1:10" ht="24" customHeight="1" x14ac:dyDescent="0.2">
      <c r="A293" s="139" t="s">
        <v>212</v>
      </c>
      <c r="B293" s="112" t="s">
        <v>453</v>
      </c>
      <c r="C293" s="112" t="s">
        <v>53</v>
      </c>
      <c r="D293" s="111" t="s">
        <v>454</v>
      </c>
      <c r="E293" s="405" t="s">
        <v>384</v>
      </c>
      <c r="F293" s="405"/>
      <c r="G293" s="112" t="s">
        <v>455</v>
      </c>
      <c r="H293" s="122">
        <v>277.8415</v>
      </c>
      <c r="I293" s="123">
        <v>0.82</v>
      </c>
      <c r="J293" s="140">
        <v>227.83</v>
      </c>
    </row>
    <row r="294" spans="1:10" ht="26.1" customHeight="1" x14ac:dyDescent="0.2">
      <c r="A294" s="139" t="s">
        <v>212</v>
      </c>
      <c r="B294" s="112" t="s">
        <v>456</v>
      </c>
      <c r="C294" s="112" t="s">
        <v>53</v>
      </c>
      <c r="D294" s="111" t="s">
        <v>457</v>
      </c>
      <c r="E294" s="405" t="s">
        <v>384</v>
      </c>
      <c r="F294" s="405"/>
      <c r="G294" s="112" t="s">
        <v>71</v>
      </c>
      <c r="H294" s="122">
        <v>0.58940000000000003</v>
      </c>
      <c r="I294" s="123">
        <v>105.25</v>
      </c>
      <c r="J294" s="140">
        <v>62.03</v>
      </c>
    </row>
    <row r="295" spans="1:10" x14ac:dyDescent="0.2">
      <c r="A295" s="141"/>
      <c r="B295" s="142"/>
      <c r="C295" s="142"/>
      <c r="D295" s="143"/>
      <c r="E295" s="143" t="s">
        <v>220</v>
      </c>
      <c r="F295" s="144">
        <v>38.396467580757609</v>
      </c>
      <c r="G295" s="142" t="s">
        <v>221</v>
      </c>
      <c r="H295" s="145">
        <v>44.21</v>
      </c>
      <c r="I295" s="142" t="s">
        <v>222</v>
      </c>
      <c r="J295" s="146">
        <v>82.61</v>
      </c>
    </row>
    <row r="296" spans="1:10" x14ac:dyDescent="0.2">
      <c r="A296" s="141"/>
      <c r="B296" s="142"/>
      <c r="C296" s="142"/>
      <c r="D296" s="143"/>
      <c r="E296" s="143" t="s">
        <v>223</v>
      </c>
      <c r="F296" s="144">
        <v>132.94999999999999</v>
      </c>
      <c r="G296" s="142"/>
      <c r="H296" s="404" t="s">
        <v>224</v>
      </c>
      <c r="I296" s="404"/>
      <c r="J296" s="146">
        <v>646.11</v>
      </c>
    </row>
    <row r="297" spans="1:10" ht="30" customHeight="1" thickBot="1" x14ac:dyDescent="0.25">
      <c r="A297" s="147"/>
      <c r="B297" s="148"/>
      <c r="C297" s="148"/>
      <c r="D297" s="97"/>
      <c r="E297" s="97"/>
      <c r="F297" s="97"/>
      <c r="G297" s="148" t="s">
        <v>225</v>
      </c>
      <c r="H297" s="149">
        <v>2.84</v>
      </c>
      <c r="I297" s="148" t="s">
        <v>226</v>
      </c>
      <c r="J297" s="150">
        <v>1834.95</v>
      </c>
    </row>
    <row r="298" spans="1:10" ht="0.95" customHeight="1" thickTop="1" x14ac:dyDescent="0.2">
      <c r="A298" s="151"/>
      <c r="B298" s="118"/>
      <c r="C298" s="118"/>
      <c r="D298" s="115"/>
      <c r="E298" s="115"/>
      <c r="F298" s="115"/>
      <c r="G298" s="118"/>
      <c r="H298" s="118"/>
      <c r="I298" s="118"/>
      <c r="J298" s="152"/>
    </row>
    <row r="299" spans="1:10" ht="24" customHeight="1" x14ac:dyDescent="0.2">
      <c r="A299" s="40" t="s">
        <v>72</v>
      </c>
      <c r="B299" s="41"/>
      <c r="C299" s="41"/>
      <c r="D299" s="50" t="s">
        <v>73</v>
      </c>
      <c r="E299" s="50"/>
      <c r="F299" s="406"/>
      <c r="G299" s="406"/>
      <c r="H299" s="41"/>
      <c r="I299" s="41"/>
      <c r="J299" s="153">
        <v>1190.24</v>
      </c>
    </row>
    <row r="300" spans="1:10" ht="18" customHeight="1" x14ac:dyDescent="0.2">
      <c r="A300" s="154" t="s">
        <v>74</v>
      </c>
      <c r="B300" s="106" t="s">
        <v>39</v>
      </c>
      <c r="C300" s="106" t="s">
        <v>40</v>
      </c>
      <c r="D300" s="104" t="s">
        <v>9</v>
      </c>
      <c r="E300" s="407" t="s">
        <v>206</v>
      </c>
      <c r="F300" s="407"/>
      <c r="G300" s="106" t="s">
        <v>41</v>
      </c>
      <c r="H300" s="106" t="s">
        <v>42</v>
      </c>
      <c r="I300" s="106" t="s">
        <v>43</v>
      </c>
      <c r="J300" s="155" t="s">
        <v>10</v>
      </c>
    </row>
    <row r="301" spans="1:10" ht="24" customHeight="1" x14ac:dyDescent="0.2">
      <c r="A301" s="42" t="s">
        <v>207</v>
      </c>
      <c r="B301" s="43" t="s">
        <v>75</v>
      </c>
      <c r="C301" s="43" t="s">
        <v>46</v>
      </c>
      <c r="D301" s="51" t="s">
        <v>76</v>
      </c>
      <c r="E301" s="408" t="s">
        <v>232</v>
      </c>
      <c r="F301" s="408"/>
      <c r="G301" s="43" t="s">
        <v>77</v>
      </c>
      <c r="H301" s="119">
        <v>1</v>
      </c>
      <c r="I301" s="56">
        <v>472.66</v>
      </c>
      <c r="J301" s="136">
        <v>472.66</v>
      </c>
    </row>
    <row r="302" spans="1:10" ht="39" customHeight="1" x14ac:dyDescent="0.2">
      <c r="A302" s="137" t="s">
        <v>209</v>
      </c>
      <c r="B302" s="109" t="s">
        <v>69</v>
      </c>
      <c r="C302" s="109" t="s">
        <v>53</v>
      </c>
      <c r="D302" s="107" t="s">
        <v>70</v>
      </c>
      <c r="E302" s="403" t="s">
        <v>241</v>
      </c>
      <c r="F302" s="403"/>
      <c r="G302" s="109" t="s">
        <v>71</v>
      </c>
      <c r="H302" s="120">
        <v>0.01</v>
      </c>
      <c r="I302" s="121">
        <v>513.16</v>
      </c>
      <c r="J302" s="138">
        <v>5.13</v>
      </c>
    </row>
    <row r="303" spans="1:10" ht="24" customHeight="1" x14ac:dyDescent="0.2">
      <c r="A303" s="137" t="s">
        <v>209</v>
      </c>
      <c r="B303" s="109" t="s">
        <v>396</v>
      </c>
      <c r="C303" s="109" t="s">
        <v>53</v>
      </c>
      <c r="D303" s="107" t="s">
        <v>397</v>
      </c>
      <c r="E303" s="403" t="s">
        <v>208</v>
      </c>
      <c r="F303" s="403"/>
      <c r="G303" s="109" t="s">
        <v>114</v>
      </c>
      <c r="H303" s="120">
        <v>1</v>
      </c>
      <c r="I303" s="121">
        <v>30.2</v>
      </c>
      <c r="J303" s="138">
        <v>30.2</v>
      </c>
    </row>
    <row r="304" spans="1:10" ht="24" customHeight="1" x14ac:dyDescent="0.2">
      <c r="A304" s="137" t="s">
        <v>209</v>
      </c>
      <c r="B304" s="109" t="s">
        <v>228</v>
      </c>
      <c r="C304" s="109" t="s">
        <v>53</v>
      </c>
      <c r="D304" s="107" t="s">
        <v>229</v>
      </c>
      <c r="E304" s="403" t="s">
        <v>208</v>
      </c>
      <c r="F304" s="403"/>
      <c r="G304" s="109" t="s">
        <v>114</v>
      </c>
      <c r="H304" s="120">
        <v>2</v>
      </c>
      <c r="I304" s="121">
        <v>21.47</v>
      </c>
      <c r="J304" s="138">
        <v>42.94</v>
      </c>
    </row>
    <row r="305" spans="1:10" ht="26.1" customHeight="1" x14ac:dyDescent="0.2">
      <c r="A305" s="139" t="s">
        <v>212</v>
      </c>
      <c r="B305" s="112" t="s">
        <v>458</v>
      </c>
      <c r="C305" s="112" t="s">
        <v>53</v>
      </c>
      <c r="D305" s="111" t="s">
        <v>459</v>
      </c>
      <c r="E305" s="405" t="s">
        <v>384</v>
      </c>
      <c r="F305" s="405"/>
      <c r="G305" s="112" t="s">
        <v>92</v>
      </c>
      <c r="H305" s="122">
        <v>2</v>
      </c>
      <c r="I305" s="123">
        <v>7.18</v>
      </c>
      <c r="J305" s="140">
        <v>14.36</v>
      </c>
    </row>
    <row r="306" spans="1:10" ht="26.1" customHeight="1" x14ac:dyDescent="0.2">
      <c r="A306" s="139" t="s">
        <v>212</v>
      </c>
      <c r="B306" s="112" t="s">
        <v>460</v>
      </c>
      <c r="C306" s="112" t="s">
        <v>53</v>
      </c>
      <c r="D306" s="111" t="s">
        <v>461</v>
      </c>
      <c r="E306" s="405" t="s">
        <v>384</v>
      </c>
      <c r="F306" s="405"/>
      <c r="G306" s="112" t="s">
        <v>92</v>
      </c>
      <c r="H306" s="122">
        <v>4</v>
      </c>
      <c r="I306" s="123">
        <v>13.2</v>
      </c>
      <c r="J306" s="140">
        <v>52.8</v>
      </c>
    </row>
    <row r="307" spans="1:10" ht="39" customHeight="1" x14ac:dyDescent="0.2">
      <c r="A307" s="139" t="s">
        <v>212</v>
      </c>
      <c r="B307" s="112" t="s">
        <v>462</v>
      </c>
      <c r="C307" s="112" t="s">
        <v>53</v>
      </c>
      <c r="D307" s="111" t="s">
        <v>463</v>
      </c>
      <c r="E307" s="405" t="s">
        <v>384</v>
      </c>
      <c r="F307" s="405"/>
      <c r="G307" s="112" t="s">
        <v>55</v>
      </c>
      <c r="H307" s="122">
        <v>1</v>
      </c>
      <c r="I307" s="123">
        <v>325</v>
      </c>
      <c r="J307" s="140">
        <v>325</v>
      </c>
    </row>
    <row r="308" spans="1:10" ht="26.1" customHeight="1" x14ac:dyDescent="0.2">
      <c r="A308" s="139" t="s">
        <v>212</v>
      </c>
      <c r="B308" s="112" t="s">
        <v>464</v>
      </c>
      <c r="C308" s="112" t="s">
        <v>53</v>
      </c>
      <c r="D308" s="111" t="s">
        <v>465</v>
      </c>
      <c r="E308" s="405" t="s">
        <v>384</v>
      </c>
      <c r="F308" s="405"/>
      <c r="G308" s="112" t="s">
        <v>455</v>
      </c>
      <c r="H308" s="122">
        <v>0.11</v>
      </c>
      <c r="I308" s="123">
        <v>20.29</v>
      </c>
      <c r="J308" s="140">
        <v>2.23</v>
      </c>
    </row>
    <row r="309" spans="1:10" x14ac:dyDescent="0.2">
      <c r="A309" s="141"/>
      <c r="B309" s="142"/>
      <c r="C309" s="142"/>
      <c r="D309" s="143"/>
      <c r="E309" s="143" t="s">
        <v>220</v>
      </c>
      <c r="F309" s="144">
        <v>23.002556356030677</v>
      </c>
      <c r="G309" s="142" t="s">
        <v>221</v>
      </c>
      <c r="H309" s="145">
        <v>26.49</v>
      </c>
      <c r="I309" s="142" t="s">
        <v>222</v>
      </c>
      <c r="J309" s="146">
        <v>49.49</v>
      </c>
    </row>
    <row r="310" spans="1:10" x14ac:dyDescent="0.2">
      <c r="A310" s="141"/>
      <c r="B310" s="142"/>
      <c r="C310" s="142"/>
      <c r="D310" s="143"/>
      <c r="E310" s="143" t="s">
        <v>223</v>
      </c>
      <c r="F310" s="144">
        <v>122.46</v>
      </c>
      <c r="G310" s="142"/>
      <c r="H310" s="404" t="s">
        <v>224</v>
      </c>
      <c r="I310" s="404"/>
      <c r="J310" s="146">
        <v>595.12</v>
      </c>
    </row>
    <row r="311" spans="1:10" ht="30" customHeight="1" thickBot="1" x14ac:dyDescent="0.25">
      <c r="A311" s="147"/>
      <c r="B311" s="148"/>
      <c r="C311" s="148"/>
      <c r="D311" s="97"/>
      <c r="E311" s="97"/>
      <c r="F311" s="97"/>
      <c r="G311" s="148" t="s">
        <v>225</v>
      </c>
      <c r="H311" s="149">
        <v>2</v>
      </c>
      <c r="I311" s="148" t="s">
        <v>226</v>
      </c>
      <c r="J311" s="150">
        <v>1190.24</v>
      </c>
    </row>
    <row r="312" spans="1:10" ht="0.95" customHeight="1" thickTop="1" x14ac:dyDescent="0.2">
      <c r="A312" s="151"/>
      <c r="B312" s="118"/>
      <c r="C312" s="118"/>
      <c r="D312" s="115"/>
      <c r="E312" s="115"/>
      <c r="F312" s="115"/>
      <c r="G312" s="118"/>
      <c r="H312" s="118"/>
      <c r="I312" s="118"/>
      <c r="J312" s="152"/>
    </row>
    <row r="313" spans="1:10" ht="24" customHeight="1" x14ac:dyDescent="0.2">
      <c r="A313" s="40" t="s">
        <v>16</v>
      </c>
      <c r="B313" s="41"/>
      <c r="C313" s="41"/>
      <c r="D313" s="50" t="s">
        <v>17</v>
      </c>
      <c r="E313" s="50"/>
      <c r="F313" s="406"/>
      <c r="G313" s="406"/>
      <c r="H313" s="41"/>
      <c r="I313" s="41"/>
      <c r="J313" s="153">
        <v>2193.16</v>
      </c>
    </row>
    <row r="314" spans="1:10" ht="24" customHeight="1" x14ac:dyDescent="0.2">
      <c r="A314" s="40" t="s">
        <v>78</v>
      </c>
      <c r="B314" s="41"/>
      <c r="C314" s="41"/>
      <c r="D314" s="50" t="s">
        <v>79</v>
      </c>
      <c r="E314" s="50"/>
      <c r="F314" s="406"/>
      <c r="G314" s="406"/>
      <c r="H314" s="41"/>
      <c r="I314" s="41"/>
      <c r="J314" s="153">
        <v>2193.16</v>
      </c>
    </row>
    <row r="315" spans="1:10" ht="18" customHeight="1" x14ac:dyDescent="0.2">
      <c r="A315" s="154" t="s">
        <v>80</v>
      </c>
      <c r="B315" s="106" t="s">
        <v>39</v>
      </c>
      <c r="C315" s="106" t="s">
        <v>40</v>
      </c>
      <c r="D315" s="104" t="s">
        <v>9</v>
      </c>
      <c r="E315" s="407" t="s">
        <v>206</v>
      </c>
      <c r="F315" s="407"/>
      <c r="G315" s="106" t="s">
        <v>41</v>
      </c>
      <c r="H315" s="106" t="s">
        <v>42</v>
      </c>
      <c r="I315" s="106" t="s">
        <v>43</v>
      </c>
      <c r="J315" s="155" t="s">
        <v>10</v>
      </c>
    </row>
    <row r="316" spans="1:10" ht="24" customHeight="1" x14ac:dyDescent="0.2">
      <c r="A316" s="44" t="s">
        <v>212</v>
      </c>
      <c r="B316" s="45" t="s">
        <v>81</v>
      </c>
      <c r="C316" s="45" t="s">
        <v>82</v>
      </c>
      <c r="D316" s="52" t="s">
        <v>83</v>
      </c>
      <c r="E316" s="418" t="s">
        <v>384</v>
      </c>
      <c r="F316" s="418"/>
      <c r="G316" s="45" t="s">
        <v>84</v>
      </c>
      <c r="H316" s="124">
        <v>1</v>
      </c>
      <c r="I316" s="58">
        <v>596.16999999999996</v>
      </c>
      <c r="J316" s="156">
        <v>596.16999999999996</v>
      </c>
    </row>
    <row r="317" spans="1:10" x14ac:dyDescent="0.2">
      <c r="A317" s="141"/>
      <c r="B317" s="142"/>
      <c r="C317" s="142"/>
      <c r="D317" s="143"/>
      <c r="E317" s="143" t="s">
        <v>220</v>
      </c>
      <c r="F317" s="144">
        <v>0</v>
      </c>
      <c r="G317" s="142" t="s">
        <v>221</v>
      </c>
      <c r="H317" s="145">
        <v>0</v>
      </c>
      <c r="I317" s="142" t="s">
        <v>222</v>
      </c>
      <c r="J317" s="146">
        <v>0</v>
      </c>
    </row>
    <row r="318" spans="1:10" x14ac:dyDescent="0.2">
      <c r="A318" s="141"/>
      <c r="B318" s="142"/>
      <c r="C318" s="142"/>
      <c r="D318" s="143"/>
      <c r="E318" s="143" t="s">
        <v>223</v>
      </c>
      <c r="F318" s="144">
        <v>154.46</v>
      </c>
      <c r="G318" s="142"/>
      <c r="H318" s="404" t="s">
        <v>224</v>
      </c>
      <c r="I318" s="404"/>
      <c r="J318" s="146">
        <v>750.63</v>
      </c>
    </row>
    <row r="319" spans="1:10" ht="30" customHeight="1" thickBot="1" x14ac:dyDescent="0.25">
      <c r="A319" s="147"/>
      <c r="B319" s="148"/>
      <c r="C319" s="148"/>
      <c r="D319" s="97"/>
      <c r="E319" s="97"/>
      <c r="F319" s="97"/>
      <c r="G319" s="148" t="s">
        <v>225</v>
      </c>
      <c r="H319" s="149">
        <v>1</v>
      </c>
      <c r="I319" s="148" t="s">
        <v>226</v>
      </c>
      <c r="J319" s="150">
        <v>750.63</v>
      </c>
    </row>
    <row r="320" spans="1:10" ht="0.95" customHeight="1" thickTop="1" x14ac:dyDescent="0.2">
      <c r="A320" s="151"/>
      <c r="B320" s="118"/>
      <c r="C320" s="118"/>
      <c r="D320" s="115"/>
      <c r="E320" s="115"/>
      <c r="F320" s="115"/>
      <c r="G320" s="118"/>
      <c r="H320" s="118"/>
      <c r="I320" s="118"/>
      <c r="J320" s="152"/>
    </row>
    <row r="321" spans="1:10" ht="18" customHeight="1" x14ac:dyDescent="0.2">
      <c r="A321" s="154" t="s">
        <v>85</v>
      </c>
      <c r="B321" s="106" t="s">
        <v>39</v>
      </c>
      <c r="C321" s="106" t="s">
        <v>40</v>
      </c>
      <c r="D321" s="104" t="s">
        <v>9</v>
      </c>
      <c r="E321" s="407" t="s">
        <v>206</v>
      </c>
      <c r="F321" s="407"/>
      <c r="G321" s="106" t="s">
        <v>41</v>
      </c>
      <c r="H321" s="106" t="s">
        <v>42</v>
      </c>
      <c r="I321" s="106" t="s">
        <v>43</v>
      </c>
      <c r="J321" s="155" t="s">
        <v>10</v>
      </c>
    </row>
    <row r="322" spans="1:10" ht="39" customHeight="1" x14ac:dyDescent="0.2">
      <c r="A322" s="42" t="s">
        <v>207</v>
      </c>
      <c r="B322" s="43" t="s">
        <v>86</v>
      </c>
      <c r="C322" s="43" t="s">
        <v>82</v>
      </c>
      <c r="D322" s="51" t="s">
        <v>87</v>
      </c>
      <c r="E322" s="408">
        <v>1293</v>
      </c>
      <c r="F322" s="408"/>
      <c r="G322" s="43" t="s">
        <v>88</v>
      </c>
      <c r="H322" s="119">
        <v>1</v>
      </c>
      <c r="I322" s="56">
        <v>1145.69</v>
      </c>
      <c r="J322" s="136">
        <v>1145.69</v>
      </c>
    </row>
    <row r="323" spans="1:10" ht="24" customHeight="1" x14ac:dyDescent="0.2">
      <c r="A323" s="139" t="s">
        <v>212</v>
      </c>
      <c r="B323" s="112" t="s">
        <v>466</v>
      </c>
      <c r="C323" s="112" t="s">
        <v>82</v>
      </c>
      <c r="D323" s="111" t="s">
        <v>467</v>
      </c>
      <c r="E323" s="405" t="s">
        <v>219</v>
      </c>
      <c r="F323" s="405"/>
      <c r="G323" s="112" t="s">
        <v>114</v>
      </c>
      <c r="H323" s="122">
        <v>0.77</v>
      </c>
      <c r="I323" s="123">
        <v>17.32</v>
      </c>
      <c r="J323" s="140">
        <v>13.33</v>
      </c>
    </row>
    <row r="324" spans="1:10" ht="24" customHeight="1" x14ac:dyDescent="0.2">
      <c r="A324" s="139" t="s">
        <v>212</v>
      </c>
      <c r="B324" s="112" t="s">
        <v>468</v>
      </c>
      <c r="C324" s="112" t="s">
        <v>82</v>
      </c>
      <c r="D324" s="111" t="s">
        <v>469</v>
      </c>
      <c r="E324" s="405" t="s">
        <v>219</v>
      </c>
      <c r="F324" s="405"/>
      <c r="G324" s="112" t="s">
        <v>114</v>
      </c>
      <c r="H324" s="122">
        <v>5.75</v>
      </c>
      <c r="I324" s="123">
        <v>17.32</v>
      </c>
      <c r="J324" s="140">
        <v>99.59</v>
      </c>
    </row>
    <row r="325" spans="1:10" ht="24" customHeight="1" x14ac:dyDescent="0.2">
      <c r="A325" s="139" t="s">
        <v>212</v>
      </c>
      <c r="B325" s="112" t="s">
        <v>470</v>
      </c>
      <c r="C325" s="112" t="s">
        <v>82</v>
      </c>
      <c r="D325" s="111" t="s">
        <v>471</v>
      </c>
      <c r="E325" s="405" t="s">
        <v>219</v>
      </c>
      <c r="F325" s="405"/>
      <c r="G325" s="112" t="s">
        <v>114</v>
      </c>
      <c r="H325" s="122">
        <v>1.44</v>
      </c>
      <c r="I325" s="123">
        <v>25.87</v>
      </c>
      <c r="J325" s="140">
        <v>37.25</v>
      </c>
    </row>
    <row r="326" spans="1:10" ht="24" customHeight="1" x14ac:dyDescent="0.2">
      <c r="A326" s="139" t="s">
        <v>212</v>
      </c>
      <c r="B326" s="112" t="s">
        <v>472</v>
      </c>
      <c r="C326" s="112" t="s">
        <v>82</v>
      </c>
      <c r="D326" s="111" t="s">
        <v>473</v>
      </c>
      <c r="E326" s="405" t="s">
        <v>219</v>
      </c>
      <c r="F326" s="405"/>
      <c r="G326" s="112" t="s">
        <v>114</v>
      </c>
      <c r="H326" s="122">
        <v>5.75</v>
      </c>
      <c r="I326" s="123">
        <v>31.89</v>
      </c>
      <c r="J326" s="140">
        <v>183.36</v>
      </c>
    </row>
    <row r="327" spans="1:10" ht="24" customHeight="1" x14ac:dyDescent="0.2">
      <c r="A327" s="139" t="s">
        <v>212</v>
      </c>
      <c r="B327" s="112" t="s">
        <v>474</v>
      </c>
      <c r="C327" s="112" t="s">
        <v>82</v>
      </c>
      <c r="D327" s="111" t="s">
        <v>475</v>
      </c>
      <c r="E327" s="405" t="s">
        <v>219</v>
      </c>
      <c r="F327" s="405"/>
      <c r="G327" s="112" t="s">
        <v>114</v>
      </c>
      <c r="H327" s="122">
        <v>5.75</v>
      </c>
      <c r="I327" s="123">
        <v>56.99</v>
      </c>
      <c r="J327" s="140">
        <v>327.69</v>
      </c>
    </row>
    <row r="328" spans="1:10" ht="24" customHeight="1" x14ac:dyDescent="0.2">
      <c r="A328" s="139" t="s">
        <v>212</v>
      </c>
      <c r="B328" s="112" t="s">
        <v>476</v>
      </c>
      <c r="C328" s="112" t="s">
        <v>82</v>
      </c>
      <c r="D328" s="111" t="s">
        <v>477</v>
      </c>
      <c r="E328" s="405" t="s">
        <v>219</v>
      </c>
      <c r="F328" s="405"/>
      <c r="G328" s="112" t="s">
        <v>114</v>
      </c>
      <c r="H328" s="122">
        <v>0.77</v>
      </c>
      <c r="I328" s="123">
        <v>31.89</v>
      </c>
      <c r="J328" s="140">
        <v>24.55</v>
      </c>
    </row>
    <row r="329" spans="1:10" ht="24" customHeight="1" x14ac:dyDescent="0.2">
      <c r="A329" s="139" t="s">
        <v>212</v>
      </c>
      <c r="B329" s="112" t="s">
        <v>478</v>
      </c>
      <c r="C329" s="112" t="s">
        <v>82</v>
      </c>
      <c r="D329" s="111" t="s">
        <v>479</v>
      </c>
      <c r="E329" s="405" t="s">
        <v>384</v>
      </c>
      <c r="F329" s="405"/>
      <c r="G329" s="112" t="s">
        <v>480</v>
      </c>
      <c r="H329" s="122">
        <v>0.90900000000000003</v>
      </c>
      <c r="I329" s="123">
        <v>45.81</v>
      </c>
      <c r="J329" s="140">
        <v>41.64</v>
      </c>
    </row>
    <row r="330" spans="1:10" ht="24" customHeight="1" x14ac:dyDescent="0.2">
      <c r="A330" s="139" t="s">
        <v>212</v>
      </c>
      <c r="B330" s="112" t="s">
        <v>481</v>
      </c>
      <c r="C330" s="112" t="s">
        <v>82</v>
      </c>
      <c r="D330" s="111" t="s">
        <v>482</v>
      </c>
      <c r="E330" s="405" t="s">
        <v>384</v>
      </c>
      <c r="F330" s="405"/>
      <c r="G330" s="112" t="s">
        <v>88</v>
      </c>
      <c r="H330" s="122">
        <v>0.156</v>
      </c>
      <c r="I330" s="123">
        <v>25.59</v>
      </c>
      <c r="J330" s="140">
        <v>3.99</v>
      </c>
    </row>
    <row r="331" spans="1:10" ht="24" customHeight="1" x14ac:dyDescent="0.2">
      <c r="A331" s="139" t="s">
        <v>212</v>
      </c>
      <c r="B331" s="112" t="s">
        <v>483</v>
      </c>
      <c r="C331" s="112" t="s">
        <v>82</v>
      </c>
      <c r="D331" s="111" t="s">
        <v>484</v>
      </c>
      <c r="E331" s="405" t="s">
        <v>384</v>
      </c>
      <c r="F331" s="405"/>
      <c r="G331" s="112" t="s">
        <v>480</v>
      </c>
      <c r="H331" s="122">
        <v>17.143000000000001</v>
      </c>
      <c r="I331" s="123">
        <v>6.11</v>
      </c>
      <c r="J331" s="140">
        <v>104.74</v>
      </c>
    </row>
    <row r="332" spans="1:10" ht="39" customHeight="1" x14ac:dyDescent="0.2">
      <c r="A332" s="139" t="s">
        <v>212</v>
      </c>
      <c r="B332" s="112" t="s">
        <v>485</v>
      </c>
      <c r="C332" s="112" t="s">
        <v>82</v>
      </c>
      <c r="D332" s="111" t="s">
        <v>486</v>
      </c>
      <c r="E332" s="405" t="s">
        <v>384</v>
      </c>
      <c r="F332" s="405"/>
      <c r="G332" s="112" t="s">
        <v>88</v>
      </c>
      <c r="H332" s="122">
        <v>0.16</v>
      </c>
      <c r="I332" s="123">
        <v>47.44</v>
      </c>
      <c r="J332" s="140">
        <v>7.59</v>
      </c>
    </row>
    <row r="333" spans="1:10" ht="24" customHeight="1" x14ac:dyDescent="0.2">
      <c r="A333" s="139" t="s">
        <v>212</v>
      </c>
      <c r="B333" s="112" t="s">
        <v>487</v>
      </c>
      <c r="C333" s="112" t="s">
        <v>82</v>
      </c>
      <c r="D333" s="111" t="s">
        <v>488</v>
      </c>
      <c r="E333" s="405" t="s">
        <v>384</v>
      </c>
      <c r="F333" s="405"/>
      <c r="G333" s="112" t="s">
        <v>455</v>
      </c>
      <c r="H333" s="122">
        <v>2.2490000000000001</v>
      </c>
      <c r="I333" s="123">
        <v>26</v>
      </c>
      <c r="J333" s="140">
        <v>58.47</v>
      </c>
    </row>
    <row r="334" spans="1:10" ht="26.1" customHeight="1" x14ac:dyDescent="0.2">
      <c r="A334" s="139" t="s">
        <v>212</v>
      </c>
      <c r="B334" s="112" t="s">
        <v>489</v>
      </c>
      <c r="C334" s="112" t="s">
        <v>82</v>
      </c>
      <c r="D334" s="111" t="s">
        <v>490</v>
      </c>
      <c r="E334" s="405" t="s">
        <v>491</v>
      </c>
      <c r="F334" s="405"/>
      <c r="G334" s="112" t="s">
        <v>114</v>
      </c>
      <c r="H334" s="122">
        <v>1.7</v>
      </c>
      <c r="I334" s="123">
        <v>100.72</v>
      </c>
      <c r="J334" s="140">
        <v>171.22</v>
      </c>
    </row>
    <row r="335" spans="1:10" ht="26.1" customHeight="1" x14ac:dyDescent="0.2">
      <c r="A335" s="139" t="s">
        <v>212</v>
      </c>
      <c r="B335" s="112" t="s">
        <v>492</v>
      </c>
      <c r="C335" s="112" t="s">
        <v>82</v>
      </c>
      <c r="D335" s="111" t="s">
        <v>493</v>
      </c>
      <c r="E335" s="405" t="s">
        <v>384</v>
      </c>
      <c r="F335" s="405"/>
      <c r="G335" s="112" t="s">
        <v>114</v>
      </c>
      <c r="H335" s="122">
        <v>2.88</v>
      </c>
      <c r="I335" s="123">
        <v>14.36</v>
      </c>
      <c r="J335" s="140">
        <v>41.35</v>
      </c>
    </row>
    <row r="336" spans="1:10" ht="26.1" customHeight="1" x14ac:dyDescent="0.2">
      <c r="A336" s="139" t="s">
        <v>212</v>
      </c>
      <c r="B336" s="112" t="s">
        <v>494</v>
      </c>
      <c r="C336" s="112" t="s">
        <v>82</v>
      </c>
      <c r="D336" s="111" t="s">
        <v>495</v>
      </c>
      <c r="E336" s="405" t="s">
        <v>384</v>
      </c>
      <c r="F336" s="405"/>
      <c r="G336" s="112" t="s">
        <v>114</v>
      </c>
      <c r="H336" s="122">
        <v>5.75</v>
      </c>
      <c r="I336" s="123">
        <v>3.85</v>
      </c>
      <c r="J336" s="140">
        <v>22.13</v>
      </c>
    </row>
    <row r="337" spans="1:10" ht="24" customHeight="1" x14ac:dyDescent="0.2">
      <c r="A337" s="139" t="s">
        <v>212</v>
      </c>
      <c r="B337" s="112" t="s">
        <v>496</v>
      </c>
      <c r="C337" s="112" t="s">
        <v>82</v>
      </c>
      <c r="D337" s="111" t="s">
        <v>497</v>
      </c>
      <c r="E337" s="405" t="s">
        <v>384</v>
      </c>
      <c r="F337" s="405"/>
      <c r="G337" s="112" t="s">
        <v>114</v>
      </c>
      <c r="H337" s="122">
        <v>5.75</v>
      </c>
      <c r="I337" s="123">
        <v>0.83</v>
      </c>
      <c r="J337" s="140">
        <v>4.7699999999999996</v>
      </c>
    </row>
    <row r="338" spans="1:10" ht="24" customHeight="1" x14ac:dyDescent="0.2">
      <c r="A338" s="139" t="s">
        <v>212</v>
      </c>
      <c r="B338" s="112" t="s">
        <v>498</v>
      </c>
      <c r="C338" s="112" t="s">
        <v>82</v>
      </c>
      <c r="D338" s="111" t="s">
        <v>499</v>
      </c>
      <c r="E338" s="405" t="s">
        <v>384</v>
      </c>
      <c r="F338" s="405"/>
      <c r="G338" s="112" t="s">
        <v>114</v>
      </c>
      <c r="H338" s="122">
        <v>5.75</v>
      </c>
      <c r="I338" s="123">
        <v>0.7</v>
      </c>
      <c r="J338" s="140">
        <v>4.0199999999999996</v>
      </c>
    </row>
    <row r="339" spans="1:10" x14ac:dyDescent="0.2">
      <c r="A339" s="141"/>
      <c r="B339" s="142"/>
      <c r="C339" s="142"/>
      <c r="D339" s="143"/>
      <c r="E339" s="143" t="s">
        <v>220</v>
      </c>
      <c r="F339" s="144">
        <v>318.74041369999998</v>
      </c>
      <c r="G339" s="142" t="s">
        <v>221</v>
      </c>
      <c r="H339" s="145">
        <v>367.03</v>
      </c>
      <c r="I339" s="142" t="s">
        <v>222</v>
      </c>
      <c r="J339" s="146">
        <v>685.77</v>
      </c>
    </row>
    <row r="340" spans="1:10" x14ac:dyDescent="0.2">
      <c r="A340" s="141"/>
      <c r="B340" s="142"/>
      <c r="C340" s="142"/>
      <c r="D340" s="143"/>
      <c r="E340" s="143" t="s">
        <v>223</v>
      </c>
      <c r="F340" s="144">
        <v>296.83999999999997</v>
      </c>
      <c r="G340" s="142"/>
      <c r="H340" s="404" t="s">
        <v>224</v>
      </c>
      <c r="I340" s="404"/>
      <c r="J340" s="146">
        <v>1442.53</v>
      </c>
    </row>
    <row r="341" spans="1:10" ht="30" customHeight="1" thickBot="1" x14ac:dyDescent="0.25">
      <c r="A341" s="147"/>
      <c r="B341" s="148"/>
      <c r="C341" s="148"/>
      <c r="D341" s="97"/>
      <c r="E341" s="97"/>
      <c r="F341" s="97"/>
      <c r="G341" s="148" t="s">
        <v>225</v>
      </c>
      <c r="H341" s="149">
        <v>1</v>
      </c>
      <c r="I341" s="148" t="s">
        <v>226</v>
      </c>
      <c r="J341" s="150">
        <v>1442.53</v>
      </c>
    </row>
    <row r="342" spans="1:10" ht="0.95" customHeight="1" thickTop="1" x14ac:dyDescent="0.2">
      <c r="A342" s="151"/>
      <c r="B342" s="118"/>
      <c r="C342" s="118"/>
      <c r="D342" s="115"/>
      <c r="E342" s="115"/>
      <c r="F342" s="115"/>
      <c r="G342" s="118"/>
      <c r="H342" s="118"/>
      <c r="I342" s="118"/>
      <c r="J342" s="152"/>
    </row>
    <row r="343" spans="1:10" ht="24" customHeight="1" x14ac:dyDescent="0.2">
      <c r="A343" s="40" t="s">
        <v>18</v>
      </c>
      <c r="B343" s="41"/>
      <c r="C343" s="41"/>
      <c r="D343" s="50" t="s">
        <v>19</v>
      </c>
      <c r="E343" s="50"/>
      <c r="F343" s="406"/>
      <c r="G343" s="406"/>
      <c r="H343" s="41"/>
      <c r="I343" s="41"/>
      <c r="J343" s="153">
        <v>425542.62</v>
      </c>
    </row>
    <row r="344" spans="1:10" ht="18" customHeight="1" x14ac:dyDescent="0.2">
      <c r="A344" s="154" t="s">
        <v>89</v>
      </c>
      <c r="B344" s="106" t="s">
        <v>39</v>
      </c>
      <c r="C344" s="106" t="s">
        <v>40</v>
      </c>
      <c r="D344" s="104" t="s">
        <v>9</v>
      </c>
      <c r="E344" s="407" t="s">
        <v>206</v>
      </c>
      <c r="F344" s="407"/>
      <c r="G344" s="106" t="s">
        <v>41</v>
      </c>
      <c r="H344" s="106" t="s">
        <v>42</v>
      </c>
      <c r="I344" s="106" t="s">
        <v>43</v>
      </c>
      <c r="J344" s="155" t="s">
        <v>10</v>
      </c>
    </row>
    <row r="345" spans="1:10" ht="24" customHeight="1" x14ac:dyDescent="0.2">
      <c r="A345" s="44" t="s">
        <v>212</v>
      </c>
      <c r="B345" s="45" t="s">
        <v>90</v>
      </c>
      <c r="C345" s="45" t="s">
        <v>82</v>
      </c>
      <c r="D345" s="52" t="s">
        <v>91</v>
      </c>
      <c r="E345" s="418" t="s">
        <v>384</v>
      </c>
      <c r="F345" s="418"/>
      <c r="G345" s="45" t="s">
        <v>92</v>
      </c>
      <c r="H345" s="124">
        <v>1</v>
      </c>
      <c r="I345" s="58">
        <v>1553.06</v>
      </c>
      <c r="J345" s="156">
        <v>1553.06</v>
      </c>
    </row>
    <row r="346" spans="1:10" x14ac:dyDescent="0.2">
      <c r="A346" s="141"/>
      <c r="B346" s="142"/>
      <c r="C346" s="142"/>
      <c r="D346" s="143"/>
      <c r="E346" s="143" t="s">
        <v>220</v>
      </c>
      <c r="F346" s="144">
        <v>0</v>
      </c>
      <c r="G346" s="142" t="s">
        <v>221</v>
      </c>
      <c r="H346" s="145">
        <v>0</v>
      </c>
      <c r="I346" s="142" t="s">
        <v>222</v>
      </c>
      <c r="J346" s="146">
        <v>0</v>
      </c>
    </row>
    <row r="347" spans="1:10" x14ac:dyDescent="0.2">
      <c r="A347" s="141"/>
      <c r="B347" s="142"/>
      <c r="C347" s="142"/>
      <c r="D347" s="143"/>
      <c r="E347" s="143" t="s">
        <v>223</v>
      </c>
      <c r="F347" s="144">
        <v>228.29</v>
      </c>
      <c r="G347" s="142"/>
      <c r="H347" s="404" t="s">
        <v>224</v>
      </c>
      <c r="I347" s="404"/>
      <c r="J347" s="146">
        <v>1781.35</v>
      </c>
    </row>
    <row r="348" spans="1:10" ht="30" customHeight="1" thickBot="1" x14ac:dyDescent="0.25">
      <c r="A348" s="147"/>
      <c r="B348" s="148"/>
      <c r="C348" s="148"/>
      <c r="D348" s="97"/>
      <c r="E348" s="97"/>
      <c r="F348" s="97"/>
      <c r="G348" s="148" t="s">
        <v>225</v>
      </c>
      <c r="H348" s="149">
        <v>160</v>
      </c>
      <c r="I348" s="148" t="s">
        <v>226</v>
      </c>
      <c r="J348" s="150">
        <v>285016</v>
      </c>
    </row>
    <row r="349" spans="1:10" ht="0.95" customHeight="1" thickTop="1" x14ac:dyDescent="0.2">
      <c r="A349" s="151"/>
      <c r="B349" s="118"/>
      <c r="C349" s="118"/>
      <c r="D349" s="115"/>
      <c r="E349" s="115"/>
      <c r="F349" s="115"/>
      <c r="G349" s="118"/>
      <c r="H349" s="118"/>
      <c r="I349" s="118"/>
      <c r="J349" s="152"/>
    </row>
    <row r="350" spans="1:10" ht="18" customHeight="1" x14ac:dyDescent="0.2">
      <c r="A350" s="154" t="s">
        <v>93</v>
      </c>
      <c r="B350" s="106" t="s">
        <v>39</v>
      </c>
      <c r="C350" s="106" t="s">
        <v>40</v>
      </c>
      <c r="D350" s="104" t="s">
        <v>9</v>
      </c>
      <c r="E350" s="407" t="s">
        <v>206</v>
      </c>
      <c r="F350" s="407"/>
      <c r="G350" s="106" t="s">
        <v>41</v>
      </c>
      <c r="H350" s="106" t="s">
        <v>42</v>
      </c>
      <c r="I350" s="106" t="s">
        <v>43</v>
      </c>
      <c r="J350" s="155" t="s">
        <v>10</v>
      </c>
    </row>
    <row r="351" spans="1:10" ht="24" customHeight="1" x14ac:dyDescent="0.2">
      <c r="A351" s="42" t="s">
        <v>207</v>
      </c>
      <c r="B351" s="43" t="s">
        <v>94</v>
      </c>
      <c r="C351" s="43" t="s">
        <v>82</v>
      </c>
      <c r="D351" s="51" t="s">
        <v>95</v>
      </c>
      <c r="E351" s="408">
        <v>1295</v>
      </c>
      <c r="F351" s="408"/>
      <c r="G351" s="43" t="s">
        <v>92</v>
      </c>
      <c r="H351" s="119">
        <v>1</v>
      </c>
      <c r="I351" s="56">
        <v>64.569999999999993</v>
      </c>
      <c r="J351" s="136">
        <v>64.569999999999993</v>
      </c>
    </row>
    <row r="352" spans="1:10" ht="24" customHeight="1" x14ac:dyDescent="0.2">
      <c r="A352" s="139" t="s">
        <v>212</v>
      </c>
      <c r="B352" s="112" t="s">
        <v>500</v>
      </c>
      <c r="C352" s="112" t="s">
        <v>82</v>
      </c>
      <c r="D352" s="111" t="s">
        <v>501</v>
      </c>
      <c r="E352" s="405" t="s">
        <v>219</v>
      </c>
      <c r="F352" s="405"/>
      <c r="G352" s="112" t="s">
        <v>114</v>
      </c>
      <c r="H352" s="122">
        <v>1.4</v>
      </c>
      <c r="I352" s="123">
        <v>17.32</v>
      </c>
      <c r="J352" s="140">
        <v>24.24</v>
      </c>
    </row>
    <row r="353" spans="1:10" ht="24" customHeight="1" x14ac:dyDescent="0.2">
      <c r="A353" s="139" t="s">
        <v>212</v>
      </c>
      <c r="B353" s="112" t="s">
        <v>502</v>
      </c>
      <c r="C353" s="112" t="s">
        <v>82</v>
      </c>
      <c r="D353" s="111" t="s">
        <v>503</v>
      </c>
      <c r="E353" s="405" t="s">
        <v>219</v>
      </c>
      <c r="F353" s="405"/>
      <c r="G353" s="112" t="s">
        <v>114</v>
      </c>
      <c r="H353" s="122">
        <v>0.7</v>
      </c>
      <c r="I353" s="123">
        <v>25</v>
      </c>
      <c r="J353" s="140">
        <v>17.5</v>
      </c>
    </row>
    <row r="354" spans="1:10" ht="26.1" customHeight="1" x14ac:dyDescent="0.2">
      <c r="A354" s="139" t="s">
        <v>212</v>
      </c>
      <c r="B354" s="112" t="s">
        <v>504</v>
      </c>
      <c r="C354" s="112" t="s">
        <v>82</v>
      </c>
      <c r="D354" s="111" t="s">
        <v>505</v>
      </c>
      <c r="E354" s="405" t="s">
        <v>384</v>
      </c>
      <c r="F354" s="405"/>
      <c r="G354" s="112" t="s">
        <v>114</v>
      </c>
      <c r="H354" s="122">
        <v>0.35</v>
      </c>
      <c r="I354" s="123">
        <v>64.13</v>
      </c>
      <c r="J354" s="140">
        <v>22.44</v>
      </c>
    </row>
    <row r="355" spans="1:10" ht="24" customHeight="1" x14ac:dyDescent="0.2">
      <c r="A355" s="139" t="s">
        <v>212</v>
      </c>
      <c r="B355" s="112" t="s">
        <v>506</v>
      </c>
      <c r="C355" s="112" t="s">
        <v>82</v>
      </c>
      <c r="D355" s="111" t="s">
        <v>507</v>
      </c>
      <c r="E355" s="405" t="s">
        <v>384</v>
      </c>
      <c r="F355" s="405"/>
      <c r="G355" s="112" t="s">
        <v>114</v>
      </c>
      <c r="H355" s="122">
        <v>0.4</v>
      </c>
      <c r="I355" s="123">
        <v>0.99</v>
      </c>
      <c r="J355" s="140">
        <v>0.39</v>
      </c>
    </row>
    <row r="356" spans="1:10" x14ac:dyDescent="0.2">
      <c r="A356" s="141"/>
      <c r="B356" s="142"/>
      <c r="C356" s="142"/>
      <c r="D356" s="143"/>
      <c r="E356" s="143" t="s">
        <v>220</v>
      </c>
      <c r="F356" s="144">
        <v>19.400418299999998</v>
      </c>
      <c r="G356" s="142" t="s">
        <v>221</v>
      </c>
      <c r="H356" s="145">
        <v>22.34</v>
      </c>
      <c r="I356" s="142" t="s">
        <v>222</v>
      </c>
      <c r="J356" s="146">
        <v>41.74</v>
      </c>
    </row>
    <row r="357" spans="1:10" x14ac:dyDescent="0.2">
      <c r="A357" s="141"/>
      <c r="B357" s="142"/>
      <c r="C357" s="142"/>
      <c r="D357" s="143"/>
      <c r="E357" s="143" t="s">
        <v>223</v>
      </c>
      <c r="F357" s="144">
        <v>16.73</v>
      </c>
      <c r="G357" s="142"/>
      <c r="H357" s="404" t="s">
        <v>224</v>
      </c>
      <c r="I357" s="404"/>
      <c r="J357" s="146">
        <v>81.3</v>
      </c>
    </row>
    <row r="358" spans="1:10" ht="30" customHeight="1" thickBot="1" x14ac:dyDescent="0.25">
      <c r="A358" s="147"/>
      <c r="B358" s="148"/>
      <c r="C358" s="148"/>
      <c r="D358" s="97"/>
      <c r="E358" s="97"/>
      <c r="F358" s="97"/>
      <c r="G358" s="148" t="s">
        <v>225</v>
      </c>
      <c r="H358" s="149">
        <v>160</v>
      </c>
      <c r="I358" s="148" t="s">
        <v>226</v>
      </c>
      <c r="J358" s="150">
        <v>13008</v>
      </c>
    </row>
    <row r="359" spans="1:10" ht="0.95" customHeight="1" thickTop="1" x14ac:dyDescent="0.2">
      <c r="A359" s="151"/>
      <c r="B359" s="118"/>
      <c r="C359" s="118"/>
      <c r="D359" s="115"/>
      <c r="E359" s="115"/>
      <c r="F359" s="115"/>
      <c r="G359" s="118"/>
      <c r="H359" s="118"/>
      <c r="I359" s="118"/>
      <c r="J359" s="152"/>
    </row>
    <row r="360" spans="1:10" ht="18" customHeight="1" x14ac:dyDescent="0.2">
      <c r="A360" s="154" t="s">
        <v>96</v>
      </c>
      <c r="B360" s="106" t="s">
        <v>39</v>
      </c>
      <c r="C360" s="106" t="s">
        <v>40</v>
      </c>
      <c r="D360" s="104" t="s">
        <v>9</v>
      </c>
      <c r="E360" s="407" t="s">
        <v>206</v>
      </c>
      <c r="F360" s="407"/>
      <c r="G360" s="106" t="s">
        <v>41</v>
      </c>
      <c r="H360" s="106" t="s">
        <v>42</v>
      </c>
      <c r="I360" s="106" t="s">
        <v>43</v>
      </c>
      <c r="J360" s="155" t="s">
        <v>10</v>
      </c>
    </row>
    <row r="361" spans="1:10" ht="26.1" customHeight="1" x14ac:dyDescent="0.2">
      <c r="A361" s="44" t="s">
        <v>212</v>
      </c>
      <c r="B361" s="45" t="s">
        <v>97</v>
      </c>
      <c r="C361" s="45" t="s">
        <v>46</v>
      </c>
      <c r="D361" s="52" t="s">
        <v>98</v>
      </c>
      <c r="E361" s="418" t="s">
        <v>384</v>
      </c>
      <c r="F361" s="418"/>
      <c r="G361" s="45" t="s">
        <v>88</v>
      </c>
      <c r="H361" s="124">
        <v>1</v>
      </c>
      <c r="I361" s="58">
        <v>16327.81</v>
      </c>
      <c r="J361" s="156">
        <v>16327.81</v>
      </c>
    </row>
    <row r="362" spans="1:10" x14ac:dyDescent="0.2">
      <c r="A362" s="141"/>
      <c r="B362" s="142"/>
      <c r="C362" s="142"/>
      <c r="D362" s="143"/>
      <c r="E362" s="143" t="s">
        <v>220</v>
      </c>
      <c r="F362" s="144">
        <v>0</v>
      </c>
      <c r="G362" s="142" t="s">
        <v>221</v>
      </c>
      <c r="H362" s="145">
        <v>0</v>
      </c>
      <c r="I362" s="142" t="s">
        <v>222</v>
      </c>
      <c r="J362" s="146">
        <v>0</v>
      </c>
    </row>
    <row r="363" spans="1:10" x14ac:dyDescent="0.2">
      <c r="A363" s="141"/>
      <c r="B363" s="142"/>
      <c r="C363" s="142"/>
      <c r="D363" s="143"/>
      <c r="E363" s="143" t="s">
        <v>223</v>
      </c>
      <c r="F363" s="144">
        <v>4230.53</v>
      </c>
      <c r="G363" s="142"/>
      <c r="H363" s="404" t="s">
        <v>224</v>
      </c>
      <c r="I363" s="404"/>
      <c r="J363" s="146">
        <v>20558.34</v>
      </c>
    </row>
    <row r="364" spans="1:10" ht="30" customHeight="1" thickBot="1" x14ac:dyDescent="0.25">
      <c r="A364" s="147"/>
      <c r="B364" s="148"/>
      <c r="C364" s="148"/>
      <c r="D364" s="97"/>
      <c r="E364" s="97"/>
      <c r="F364" s="97"/>
      <c r="G364" s="148" t="s">
        <v>225</v>
      </c>
      <c r="H364" s="149">
        <v>4</v>
      </c>
      <c r="I364" s="148" t="s">
        <v>226</v>
      </c>
      <c r="J364" s="150">
        <v>82233.36</v>
      </c>
    </row>
    <row r="365" spans="1:10" ht="0.95" customHeight="1" thickTop="1" x14ac:dyDescent="0.2">
      <c r="A365" s="151"/>
      <c r="B365" s="118"/>
      <c r="C365" s="118"/>
      <c r="D365" s="115"/>
      <c r="E365" s="115"/>
      <c r="F365" s="115"/>
      <c r="G365" s="118"/>
      <c r="H365" s="118"/>
      <c r="I365" s="118"/>
      <c r="J365" s="152"/>
    </row>
    <row r="366" spans="1:10" ht="18" customHeight="1" x14ac:dyDescent="0.2">
      <c r="A366" s="154" t="s">
        <v>99</v>
      </c>
      <c r="B366" s="106" t="s">
        <v>39</v>
      </c>
      <c r="C366" s="106" t="s">
        <v>40</v>
      </c>
      <c r="D366" s="104" t="s">
        <v>9</v>
      </c>
      <c r="E366" s="407" t="s">
        <v>206</v>
      </c>
      <c r="F366" s="407"/>
      <c r="G366" s="106" t="s">
        <v>41</v>
      </c>
      <c r="H366" s="106" t="s">
        <v>42</v>
      </c>
      <c r="I366" s="106" t="s">
        <v>43</v>
      </c>
      <c r="J366" s="155" t="s">
        <v>10</v>
      </c>
    </row>
    <row r="367" spans="1:10" ht="26.1" customHeight="1" x14ac:dyDescent="0.2">
      <c r="A367" s="42" t="s">
        <v>207</v>
      </c>
      <c r="B367" s="43" t="s">
        <v>100</v>
      </c>
      <c r="C367" s="43" t="s">
        <v>82</v>
      </c>
      <c r="D367" s="51" t="s">
        <v>101</v>
      </c>
      <c r="E367" s="408">
        <v>1901</v>
      </c>
      <c r="F367" s="408"/>
      <c r="G367" s="43" t="s">
        <v>88</v>
      </c>
      <c r="H367" s="119">
        <v>1</v>
      </c>
      <c r="I367" s="56">
        <v>1817.12</v>
      </c>
      <c r="J367" s="136">
        <v>1817.12</v>
      </c>
    </row>
    <row r="368" spans="1:10" ht="24" customHeight="1" x14ac:dyDescent="0.2">
      <c r="A368" s="139" t="s">
        <v>212</v>
      </c>
      <c r="B368" s="112" t="s">
        <v>508</v>
      </c>
      <c r="C368" s="112" t="s">
        <v>82</v>
      </c>
      <c r="D368" s="111" t="s">
        <v>509</v>
      </c>
      <c r="E368" s="405" t="s">
        <v>219</v>
      </c>
      <c r="F368" s="405"/>
      <c r="G368" s="112" t="s">
        <v>114</v>
      </c>
      <c r="H368" s="122">
        <v>31</v>
      </c>
      <c r="I368" s="123">
        <v>17.32</v>
      </c>
      <c r="J368" s="140">
        <v>536.91999999999996</v>
      </c>
    </row>
    <row r="369" spans="1:10" ht="24" customHeight="1" x14ac:dyDescent="0.2">
      <c r="A369" s="139" t="s">
        <v>212</v>
      </c>
      <c r="B369" s="112" t="s">
        <v>470</v>
      </c>
      <c r="C369" s="112" t="s">
        <v>82</v>
      </c>
      <c r="D369" s="111" t="s">
        <v>471</v>
      </c>
      <c r="E369" s="405" t="s">
        <v>219</v>
      </c>
      <c r="F369" s="405"/>
      <c r="G369" s="112" t="s">
        <v>114</v>
      </c>
      <c r="H369" s="122">
        <v>0.4</v>
      </c>
      <c r="I369" s="123">
        <v>25.87</v>
      </c>
      <c r="J369" s="140">
        <v>10.34</v>
      </c>
    </row>
    <row r="370" spans="1:10" ht="24" customHeight="1" x14ac:dyDescent="0.2">
      <c r="A370" s="139" t="s">
        <v>212</v>
      </c>
      <c r="B370" s="112" t="s">
        <v>502</v>
      </c>
      <c r="C370" s="112" t="s">
        <v>82</v>
      </c>
      <c r="D370" s="111" t="s">
        <v>503</v>
      </c>
      <c r="E370" s="405" t="s">
        <v>219</v>
      </c>
      <c r="F370" s="405"/>
      <c r="G370" s="112" t="s">
        <v>114</v>
      </c>
      <c r="H370" s="122">
        <v>16</v>
      </c>
      <c r="I370" s="123">
        <v>25</v>
      </c>
      <c r="J370" s="140">
        <v>400</v>
      </c>
    </row>
    <row r="371" spans="1:10" ht="24" customHeight="1" x14ac:dyDescent="0.2">
      <c r="A371" s="139" t="s">
        <v>212</v>
      </c>
      <c r="B371" s="112" t="s">
        <v>510</v>
      </c>
      <c r="C371" s="112" t="s">
        <v>82</v>
      </c>
      <c r="D371" s="111" t="s">
        <v>511</v>
      </c>
      <c r="E371" s="405" t="s">
        <v>219</v>
      </c>
      <c r="F371" s="405"/>
      <c r="G371" s="112" t="s">
        <v>114</v>
      </c>
      <c r="H371" s="122">
        <v>31</v>
      </c>
      <c r="I371" s="123">
        <v>27.58</v>
      </c>
      <c r="J371" s="140">
        <v>854.98</v>
      </c>
    </row>
    <row r="372" spans="1:10" ht="24" customHeight="1" x14ac:dyDescent="0.2">
      <c r="A372" s="139" t="s">
        <v>212</v>
      </c>
      <c r="B372" s="112" t="s">
        <v>512</v>
      </c>
      <c r="C372" s="112" t="s">
        <v>82</v>
      </c>
      <c r="D372" s="111" t="s">
        <v>513</v>
      </c>
      <c r="E372" s="405" t="s">
        <v>384</v>
      </c>
      <c r="F372" s="405"/>
      <c r="G372" s="112" t="s">
        <v>114</v>
      </c>
      <c r="H372" s="122">
        <v>16</v>
      </c>
      <c r="I372" s="123">
        <v>0.93</v>
      </c>
      <c r="J372" s="140">
        <v>14.88</v>
      </c>
    </row>
    <row r="373" spans="1:10" x14ac:dyDescent="0.2">
      <c r="A373" s="141"/>
      <c r="B373" s="142"/>
      <c r="C373" s="142"/>
      <c r="D373" s="143"/>
      <c r="E373" s="143" t="s">
        <v>220</v>
      </c>
      <c r="F373" s="144">
        <v>837.66674409999996</v>
      </c>
      <c r="G373" s="142" t="s">
        <v>221</v>
      </c>
      <c r="H373" s="145">
        <v>964.57</v>
      </c>
      <c r="I373" s="142" t="s">
        <v>222</v>
      </c>
      <c r="J373" s="146">
        <v>1802.24</v>
      </c>
    </row>
    <row r="374" spans="1:10" x14ac:dyDescent="0.2">
      <c r="A374" s="141"/>
      <c r="B374" s="142"/>
      <c r="C374" s="142"/>
      <c r="D374" s="143"/>
      <c r="E374" s="143" t="s">
        <v>223</v>
      </c>
      <c r="F374" s="144">
        <v>470.81</v>
      </c>
      <c r="G374" s="142"/>
      <c r="H374" s="404" t="s">
        <v>224</v>
      </c>
      <c r="I374" s="404"/>
      <c r="J374" s="146">
        <v>2287.9299999999998</v>
      </c>
    </row>
    <row r="375" spans="1:10" ht="30" customHeight="1" thickBot="1" x14ac:dyDescent="0.25">
      <c r="A375" s="147"/>
      <c r="B375" s="148"/>
      <c r="C375" s="148"/>
      <c r="D375" s="97"/>
      <c r="E375" s="97"/>
      <c r="F375" s="97"/>
      <c r="G375" s="148" t="s">
        <v>225</v>
      </c>
      <c r="H375" s="149">
        <v>4</v>
      </c>
      <c r="I375" s="148" t="s">
        <v>226</v>
      </c>
      <c r="J375" s="150">
        <v>9151.7199999999993</v>
      </c>
    </row>
    <row r="376" spans="1:10" ht="0.95" customHeight="1" thickTop="1" x14ac:dyDescent="0.2">
      <c r="A376" s="151"/>
      <c r="B376" s="118"/>
      <c r="C376" s="118"/>
      <c r="D376" s="115"/>
      <c r="E376" s="115"/>
      <c r="F376" s="115"/>
      <c r="G376" s="118"/>
      <c r="H376" s="118"/>
      <c r="I376" s="118"/>
      <c r="J376" s="152"/>
    </row>
    <row r="377" spans="1:10" ht="18" customHeight="1" x14ac:dyDescent="0.2">
      <c r="A377" s="154" t="s">
        <v>102</v>
      </c>
      <c r="B377" s="106" t="s">
        <v>39</v>
      </c>
      <c r="C377" s="106" t="s">
        <v>40</v>
      </c>
      <c r="D377" s="104" t="s">
        <v>9</v>
      </c>
      <c r="E377" s="407" t="s">
        <v>206</v>
      </c>
      <c r="F377" s="407"/>
      <c r="G377" s="106" t="s">
        <v>41</v>
      </c>
      <c r="H377" s="106" t="s">
        <v>42</v>
      </c>
      <c r="I377" s="106" t="s">
        <v>43</v>
      </c>
      <c r="J377" s="155" t="s">
        <v>10</v>
      </c>
    </row>
    <row r="378" spans="1:10" ht="24" customHeight="1" x14ac:dyDescent="0.2">
      <c r="A378" s="42" t="s">
        <v>207</v>
      </c>
      <c r="B378" s="43" t="s">
        <v>103</v>
      </c>
      <c r="C378" s="43" t="s">
        <v>82</v>
      </c>
      <c r="D378" s="51" t="s">
        <v>104</v>
      </c>
      <c r="E378" s="408">
        <v>1901</v>
      </c>
      <c r="F378" s="408"/>
      <c r="G378" s="43" t="s">
        <v>88</v>
      </c>
      <c r="H378" s="119">
        <v>1</v>
      </c>
      <c r="I378" s="56">
        <v>304.44</v>
      </c>
      <c r="J378" s="136">
        <v>304.44</v>
      </c>
    </row>
    <row r="379" spans="1:10" ht="24" customHeight="1" x14ac:dyDescent="0.2">
      <c r="A379" s="139" t="s">
        <v>212</v>
      </c>
      <c r="B379" s="112" t="s">
        <v>514</v>
      </c>
      <c r="C379" s="112" t="s">
        <v>82</v>
      </c>
      <c r="D379" s="111" t="s">
        <v>515</v>
      </c>
      <c r="E379" s="405" t="s">
        <v>219</v>
      </c>
      <c r="F379" s="405"/>
      <c r="G379" s="112" t="s">
        <v>114</v>
      </c>
      <c r="H379" s="122">
        <v>2</v>
      </c>
      <c r="I379" s="123">
        <v>17.32</v>
      </c>
      <c r="J379" s="140">
        <v>34.64</v>
      </c>
    </row>
    <row r="380" spans="1:10" ht="24" customHeight="1" x14ac:dyDescent="0.2">
      <c r="A380" s="139" t="s">
        <v>212</v>
      </c>
      <c r="B380" s="112" t="s">
        <v>508</v>
      </c>
      <c r="C380" s="112" t="s">
        <v>82</v>
      </c>
      <c r="D380" s="111" t="s">
        <v>509</v>
      </c>
      <c r="E380" s="405" t="s">
        <v>219</v>
      </c>
      <c r="F380" s="405"/>
      <c r="G380" s="112" t="s">
        <v>114</v>
      </c>
      <c r="H380" s="122">
        <v>2</v>
      </c>
      <c r="I380" s="123">
        <v>17.32</v>
      </c>
      <c r="J380" s="140">
        <v>34.64</v>
      </c>
    </row>
    <row r="381" spans="1:10" ht="24" customHeight="1" x14ac:dyDescent="0.2">
      <c r="A381" s="139" t="s">
        <v>212</v>
      </c>
      <c r="B381" s="112" t="s">
        <v>470</v>
      </c>
      <c r="C381" s="112" t="s">
        <v>82</v>
      </c>
      <c r="D381" s="111" t="s">
        <v>471</v>
      </c>
      <c r="E381" s="405" t="s">
        <v>219</v>
      </c>
      <c r="F381" s="405"/>
      <c r="G381" s="112" t="s">
        <v>114</v>
      </c>
      <c r="H381" s="122">
        <v>2</v>
      </c>
      <c r="I381" s="123">
        <v>25.87</v>
      </c>
      <c r="J381" s="140">
        <v>51.74</v>
      </c>
    </row>
    <row r="382" spans="1:10" ht="24" customHeight="1" x14ac:dyDescent="0.2">
      <c r="A382" s="139" t="s">
        <v>212</v>
      </c>
      <c r="B382" s="112" t="s">
        <v>510</v>
      </c>
      <c r="C382" s="112" t="s">
        <v>82</v>
      </c>
      <c r="D382" s="111" t="s">
        <v>511</v>
      </c>
      <c r="E382" s="405" t="s">
        <v>219</v>
      </c>
      <c r="F382" s="405"/>
      <c r="G382" s="112" t="s">
        <v>114</v>
      </c>
      <c r="H382" s="122">
        <v>2</v>
      </c>
      <c r="I382" s="123">
        <v>27.58</v>
      </c>
      <c r="J382" s="140">
        <v>55.16</v>
      </c>
    </row>
    <row r="383" spans="1:10" ht="26.1" customHeight="1" x14ac:dyDescent="0.2">
      <c r="A383" s="139" t="s">
        <v>212</v>
      </c>
      <c r="B383" s="112" t="s">
        <v>504</v>
      </c>
      <c r="C383" s="112" t="s">
        <v>82</v>
      </c>
      <c r="D383" s="111" t="s">
        <v>505</v>
      </c>
      <c r="E383" s="405" t="s">
        <v>384</v>
      </c>
      <c r="F383" s="405"/>
      <c r="G383" s="112" t="s">
        <v>114</v>
      </c>
      <c r="H383" s="122">
        <v>2</v>
      </c>
      <c r="I383" s="123">
        <v>64.13</v>
      </c>
      <c r="J383" s="140">
        <v>128.26</v>
      </c>
    </row>
    <row r="384" spans="1:10" x14ac:dyDescent="0.2">
      <c r="A384" s="141"/>
      <c r="B384" s="142"/>
      <c r="C384" s="142"/>
      <c r="D384" s="143"/>
      <c r="E384" s="143" t="s">
        <v>220</v>
      </c>
      <c r="F384" s="144">
        <v>81.887055500000002</v>
      </c>
      <c r="G384" s="142" t="s">
        <v>221</v>
      </c>
      <c r="H384" s="145">
        <v>94.29</v>
      </c>
      <c r="I384" s="142" t="s">
        <v>222</v>
      </c>
      <c r="J384" s="146">
        <v>176.18</v>
      </c>
    </row>
    <row r="385" spans="1:10" x14ac:dyDescent="0.2">
      <c r="A385" s="141"/>
      <c r="B385" s="142"/>
      <c r="C385" s="142"/>
      <c r="D385" s="143"/>
      <c r="E385" s="143" t="s">
        <v>223</v>
      </c>
      <c r="F385" s="144">
        <v>78.88</v>
      </c>
      <c r="G385" s="142"/>
      <c r="H385" s="404" t="s">
        <v>224</v>
      </c>
      <c r="I385" s="404"/>
      <c r="J385" s="146">
        <v>383.32</v>
      </c>
    </row>
    <row r="386" spans="1:10" ht="30" customHeight="1" thickBot="1" x14ac:dyDescent="0.25">
      <c r="A386" s="147"/>
      <c r="B386" s="148"/>
      <c r="C386" s="148"/>
      <c r="D386" s="97"/>
      <c r="E386" s="97"/>
      <c r="F386" s="97"/>
      <c r="G386" s="148" t="s">
        <v>225</v>
      </c>
      <c r="H386" s="149">
        <v>4</v>
      </c>
      <c r="I386" s="148" t="s">
        <v>226</v>
      </c>
      <c r="J386" s="150">
        <v>1533.28</v>
      </c>
    </row>
    <row r="387" spans="1:10" ht="0.95" customHeight="1" thickTop="1" x14ac:dyDescent="0.2">
      <c r="A387" s="151"/>
      <c r="B387" s="118"/>
      <c r="C387" s="118"/>
      <c r="D387" s="115"/>
      <c r="E387" s="115"/>
      <c r="F387" s="115"/>
      <c r="G387" s="118"/>
      <c r="H387" s="118"/>
      <c r="I387" s="118"/>
      <c r="J387" s="152"/>
    </row>
    <row r="388" spans="1:10" ht="18" customHeight="1" x14ac:dyDescent="0.2">
      <c r="A388" s="154" t="s">
        <v>105</v>
      </c>
      <c r="B388" s="106" t="s">
        <v>39</v>
      </c>
      <c r="C388" s="106" t="s">
        <v>40</v>
      </c>
      <c r="D388" s="104" t="s">
        <v>9</v>
      </c>
      <c r="E388" s="407" t="s">
        <v>206</v>
      </c>
      <c r="F388" s="407"/>
      <c r="G388" s="106" t="s">
        <v>41</v>
      </c>
      <c r="H388" s="106" t="s">
        <v>42</v>
      </c>
      <c r="I388" s="106" t="s">
        <v>43</v>
      </c>
      <c r="J388" s="155" t="s">
        <v>10</v>
      </c>
    </row>
    <row r="389" spans="1:10" ht="24" customHeight="1" x14ac:dyDescent="0.2">
      <c r="A389" s="44" t="s">
        <v>212</v>
      </c>
      <c r="B389" s="45" t="s">
        <v>106</v>
      </c>
      <c r="C389" s="45" t="s">
        <v>82</v>
      </c>
      <c r="D389" s="52" t="s">
        <v>107</v>
      </c>
      <c r="E389" s="418" t="s">
        <v>384</v>
      </c>
      <c r="F389" s="418"/>
      <c r="G389" s="45" t="s">
        <v>108</v>
      </c>
      <c r="H389" s="124">
        <v>1</v>
      </c>
      <c r="I389" s="58">
        <v>4580.03</v>
      </c>
      <c r="J389" s="156">
        <v>4580.03</v>
      </c>
    </row>
    <row r="390" spans="1:10" x14ac:dyDescent="0.2">
      <c r="A390" s="141"/>
      <c r="B390" s="142"/>
      <c r="C390" s="142"/>
      <c r="D390" s="143"/>
      <c r="E390" s="143" t="s">
        <v>220</v>
      </c>
      <c r="F390" s="144">
        <v>0</v>
      </c>
      <c r="G390" s="142" t="s">
        <v>221</v>
      </c>
      <c r="H390" s="145">
        <v>0</v>
      </c>
      <c r="I390" s="142" t="s">
        <v>222</v>
      </c>
      <c r="J390" s="146">
        <v>0</v>
      </c>
    </row>
    <row r="391" spans="1:10" x14ac:dyDescent="0.2">
      <c r="A391" s="141"/>
      <c r="B391" s="142"/>
      <c r="C391" s="142"/>
      <c r="D391" s="143"/>
      <c r="E391" s="143" t="s">
        <v>223</v>
      </c>
      <c r="F391" s="144">
        <v>1186.68</v>
      </c>
      <c r="G391" s="142"/>
      <c r="H391" s="404" t="s">
        <v>224</v>
      </c>
      <c r="I391" s="404"/>
      <c r="J391" s="146">
        <v>5766.71</v>
      </c>
    </row>
    <row r="392" spans="1:10" ht="30" customHeight="1" thickBot="1" x14ac:dyDescent="0.25">
      <c r="A392" s="147"/>
      <c r="B392" s="148"/>
      <c r="C392" s="148"/>
      <c r="D392" s="97"/>
      <c r="E392" s="97"/>
      <c r="F392" s="97"/>
      <c r="G392" s="148" t="s">
        <v>225</v>
      </c>
      <c r="H392" s="149">
        <v>6</v>
      </c>
      <c r="I392" s="148" t="s">
        <v>226</v>
      </c>
      <c r="J392" s="150">
        <v>34600.26</v>
      </c>
    </row>
    <row r="393" spans="1:10" ht="0.95" customHeight="1" thickTop="1" x14ac:dyDescent="0.2">
      <c r="A393" s="151"/>
      <c r="B393" s="118"/>
      <c r="C393" s="118"/>
      <c r="D393" s="115"/>
      <c r="E393" s="115"/>
      <c r="F393" s="115"/>
      <c r="G393" s="118"/>
      <c r="H393" s="118"/>
      <c r="I393" s="118"/>
      <c r="J393" s="152"/>
    </row>
    <row r="394" spans="1:10" ht="26.1" customHeight="1" x14ac:dyDescent="0.2">
      <c r="A394" s="40" t="s">
        <v>20</v>
      </c>
      <c r="B394" s="41"/>
      <c r="C394" s="41"/>
      <c r="D394" s="50" t="s">
        <v>21</v>
      </c>
      <c r="E394" s="50"/>
      <c r="F394" s="406"/>
      <c r="G394" s="406"/>
      <c r="H394" s="41"/>
      <c r="I394" s="41"/>
      <c r="J394" s="153">
        <v>93733.86</v>
      </c>
    </row>
    <row r="395" spans="1:10" ht="24" customHeight="1" x14ac:dyDescent="0.2">
      <c r="A395" s="40" t="s">
        <v>109</v>
      </c>
      <c r="B395" s="41"/>
      <c r="C395" s="41"/>
      <c r="D395" s="50" t="s">
        <v>110</v>
      </c>
      <c r="E395" s="50"/>
      <c r="F395" s="406"/>
      <c r="G395" s="406"/>
      <c r="H395" s="41"/>
      <c r="I395" s="41"/>
      <c r="J395" s="153">
        <v>3889.92</v>
      </c>
    </row>
    <row r="396" spans="1:10" ht="18" customHeight="1" x14ac:dyDescent="0.2">
      <c r="A396" s="154" t="s">
        <v>111</v>
      </c>
      <c r="B396" s="106" t="s">
        <v>39</v>
      </c>
      <c r="C396" s="106" t="s">
        <v>40</v>
      </c>
      <c r="D396" s="104" t="s">
        <v>9</v>
      </c>
      <c r="E396" s="407" t="s">
        <v>206</v>
      </c>
      <c r="F396" s="407"/>
      <c r="G396" s="106" t="s">
        <v>41</v>
      </c>
      <c r="H396" s="106" t="s">
        <v>42</v>
      </c>
      <c r="I396" s="106" t="s">
        <v>43</v>
      </c>
      <c r="J396" s="155" t="s">
        <v>10</v>
      </c>
    </row>
    <row r="397" spans="1:10" ht="26.1" customHeight="1" x14ac:dyDescent="0.2">
      <c r="A397" s="42" t="s">
        <v>207</v>
      </c>
      <c r="B397" s="43" t="s">
        <v>112</v>
      </c>
      <c r="C397" s="43" t="s">
        <v>53</v>
      </c>
      <c r="D397" s="51" t="s">
        <v>113</v>
      </c>
      <c r="E397" s="408" t="s">
        <v>208</v>
      </c>
      <c r="F397" s="408"/>
      <c r="G397" s="43" t="s">
        <v>114</v>
      </c>
      <c r="H397" s="119">
        <v>1</v>
      </c>
      <c r="I397" s="56">
        <v>128.72999999999999</v>
      </c>
      <c r="J397" s="136">
        <v>128.72999999999999</v>
      </c>
    </row>
    <row r="398" spans="1:10" ht="26.1" customHeight="1" x14ac:dyDescent="0.2">
      <c r="A398" s="137" t="s">
        <v>209</v>
      </c>
      <c r="B398" s="109" t="s">
        <v>516</v>
      </c>
      <c r="C398" s="109" t="s">
        <v>53</v>
      </c>
      <c r="D398" s="107" t="s">
        <v>517</v>
      </c>
      <c r="E398" s="403" t="s">
        <v>208</v>
      </c>
      <c r="F398" s="403"/>
      <c r="G398" s="109" t="s">
        <v>114</v>
      </c>
      <c r="H398" s="120">
        <v>1</v>
      </c>
      <c r="I398" s="121">
        <v>1.93</v>
      </c>
      <c r="J398" s="138">
        <v>1.93</v>
      </c>
    </row>
    <row r="399" spans="1:10" ht="24" customHeight="1" x14ac:dyDescent="0.2">
      <c r="A399" s="139" t="s">
        <v>212</v>
      </c>
      <c r="B399" s="112" t="s">
        <v>518</v>
      </c>
      <c r="C399" s="112" t="s">
        <v>53</v>
      </c>
      <c r="D399" s="111" t="s">
        <v>519</v>
      </c>
      <c r="E399" s="405" t="s">
        <v>219</v>
      </c>
      <c r="F399" s="405"/>
      <c r="G399" s="112" t="s">
        <v>114</v>
      </c>
      <c r="H399" s="122">
        <v>1</v>
      </c>
      <c r="I399" s="123">
        <v>124.87</v>
      </c>
      <c r="J399" s="140">
        <v>124.87</v>
      </c>
    </row>
    <row r="400" spans="1:10" ht="26.1" customHeight="1" x14ac:dyDescent="0.2">
      <c r="A400" s="139" t="s">
        <v>212</v>
      </c>
      <c r="B400" s="112" t="s">
        <v>520</v>
      </c>
      <c r="C400" s="112" t="s">
        <v>53</v>
      </c>
      <c r="D400" s="111" t="s">
        <v>521</v>
      </c>
      <c r="E400" s="405" t="s">
        <v>522</v>
      </c>
      <c r="F400" s="405"/>
      <c r="G400" s="112" t="s">
        <v>114</v>
      </c>
      <c r="H400" s="122">
        <v>1</v>
      </c>
      <c r="I400" s="123">
        <v>1.1399999999999999</v>
      </c>
      <c r="J400" s="140">
        <v>1.1399999999999999</v>
      </c>
    </row>
    <row r="401" spans="1:10" ht="26.1" customHeight="1" x14ac:dyDescent="0.2">
      <c r="A401" s="139" t="s">
        <v>212</v>
      </c>
      <c r="B401" s="112" t="s">
        <v>523</v>
      </c>
      <c r="C401" s="112" t="s">
        <v>53</v>
      </c>
      <c r="D401" s="111" t="s">
        <v>524</v>
      </c>
      <c r="E401" s="405" t="s">
        <v>525</v>
      </c>
      <c r="F401" s="405"/>
      <c r="G401" s="112" t="s">
        <v>114</v>
      </c>
      <c r="H401" s="122">
        <v>1</v>
      </c>
      <c r="I401" s="123">
        <v>7.0000000000000007E-2</v>
      </c>
      <c r="J401" s="140">
        <v>7.0000000000000007E-2</v>
      </c>
    </row>
    <row r="402" spans="1:10" ht="26.1" customHeight="1" x14ac:dyDescent="0.2">
      <c r="A402" s="139" t="s">
        <v>212</v>
      </c>
      <c r="B402" s="112" t="s">
        <v>526</v>
      </c>
      <c r="C402" s="112" t="s">
        <v>53</v>
      </c>
      <c r="D402" s="111" t="s">
        <v>527</v>
      </c>
      <c r="E402" s="405" t="s">
        <v>402</v>
      </c>
      <c r="F402" s="405"/>
      <c r="G402" s="112" t="s">
        <v>114</v>
      </c>
      <c r="H402" s="122">
        <v>1</v>
      </c>
      <c r="I402" s="123">
        <v>0.01</v>
      </c>
      <c r="J402" s="140">
        <v>0.01</v>
      </c>
    </row>
    <row r="403" spans="1:10" ht="26.1" customHeight="1" x14ac:dyDescent="0.2">
      <c r="A403" s="139" t="s">
        <v>212</v>
      </c>
      <c r="B403" s="112" t="s">
        <v>528</v>
      </c>
      <c r="C403" s="112" t="s">
        <v>53</v>
      </c>
      <c r="D403" s="111" t="s">
        <v>529</v>
      </c>
      <c r="E403" s="405" t="s">
        <v>402</v>
      </c>
      <c r="F403" s="405"/>
      <c r="G403" s="112" t="s">
        <v>114</v>
      </c>
      <c r="H403" s="122">
        <v>1</v>
      </c>
      <c r="I403" s="123">
        <v>0.71</v>
      </c>
      <c r="J403" s="140">
        <v>0.71</v>
      </c>
    </row>
    <row r="404" spans="1:10" x14ac:dyDescent="0.2">
      <c r="A404" s="141"/>
      <c r="B404" s="142"/>
      <c r="C404" s="142"/>
      <c r="D404" s="143"/>
      <c r="E404" s="143" t="s">
        <v>220</v>
      </c>
      <c r="F404" s="144">
        <v>58.935626300000003</v>
      </c>
      <c r="G404" s="142" t="s">
        <v>221</v>
      </c>
      <c r="H404" s="145">
        <v>67.86</v>
      </c>
      <c r="I404" s="142" t="s">
        <v>222</v>
      </c>
      <c r="J404" s="146">
        <v>126.8</v>
      </c>
    </row>
    <row r="405" spans="1:10" x14ac:dyDescent="0.2">
      <c r="A405" s="141"/>
      <c r="B405" s="142"/>
      <c r="C405" s="142"/>
      <c r="D405" s="143"/>
      <c r="E405" s="143" t="s">
        <v>223</v>
      </c>
      <c r="F405" s="144">
        <v>33.35</v>
      </c>
      <c r="G405" s="142"/>
      <c r="H405" s="404" t="s">
        <v>224</v>
      </c>
      <c r="I405" s="404"/>
      <c r="J405" s="146">
        <v>162.08000000000001</v>
      </c>
    </row>
    <row r="406" spans="1:10" ht="30" customHeight="1" thickBot="1" x14ac:dyDescent="0.25">
      <c r="A406" s="147"/>
      <c r="B406" s="148"/>
      <c r="C406" s="148"/>
      <c r="D406" s="97"/>
      <c r="E406" s="97"/>
      <c r="F406" s="97"/>
      <c r="G406" s="148" t="s">
        <v>225</v>
      </c>
      <c r="H406" s="149">
        <v>24</v>
      </c>
      <c r="I406" s="148" t="s">
        <v>226</v>
      </c>
      <c r="J406" s="150">
        <v>3889.92</v>
      </c>
    </row>
    <row r="407" spans="1:10" ht="0.95" customHeight="1" thickTop="1" x14ac:dyDescent="0.2">
      <c r="A407" s="151"/>
      <c r="B407" s="118"/>
      <c r="C407" s="118"/>
      <c r="D407" s="115"/>
      <c r="E407" s="115"/>
      <c r="F407" s="115"/>
      <c r="G407" s="118"/>
      <c r="H407" s="118"/>
      <c r="I407" s="118"/>
      <c r="J407" s="152"/>
    </row>
    <row r="408" spans="1:10" ht="24" customHeight="1" x14ac:dyDescent="0.2">
      <c r="A408" s="40" t="s">
        <v>115</v>
      </c>
      <c r="B408" s="41"/>
      <c r="C408" s="41"/>
      <c r="D408" s="50" t="s">
        <v>116</v>
      </c>
      <c r="E408" s="50"/>
      <c r="F408" s="406"/>
      <c r="G408" s="406"/>
      <c r="H408" s="41"/>
      <c r="I408" s="41"/>
      <c r="J408" s="153">
        <v>66553.759999999995</v>
      </c>
    </row>
    <row r="409" spans="1:10" ht="18" customHeight="1" x14ac:dyDescent="0.2">
      <c r="A409" s="154" t="s">
        <v>117</v>
      </c>
      <c r="B409" s="106" t="s">
        <v>39</v>
      </c>
      <c r="C409" s="106" t="s">
        <v>40</v>
      </c>
      <c r="D409" s="104" t="s">
        <v>9</v>
      </c>
      <c r="E409" s="407" t="s">
        <v>206</v>
      </c>
      <c r="F409" s="407"/>
      <c r="G409" s="106" t="s">
        <v>41</v>
      </c>
      <c r="H409" s="106" t="s">
        <v>42</v>
      </c>
      <c r="I409" s="106" t="s">
        <v>43</v>
      </c>
      <c r="J409" s="155" t="s">
        <v>10</v>
      </c>
    </row>
    <row r="410" spans="1:10" ht="39" customHeight="1" x14ac:dyDescent="0.2">
      <c r="A410" s="42" t="s">
        <v>207</v>
      </c>
      <c r="B410" s="43" t="s">
        <v>118</v>
      </c>
      <c r="C410" s="43" t="s">
        <v>46</v>
      </c>
      <c r="D410" s="51" t="s">
        <v>119</v>
      </c>
      <c r="E410" s="408" t="s">
        <v>530</v>
      </c>
      <c r="F410" s="408"/>
      <c r="G410" s="43" t="s">
        <v>48</v>
      </c>
      <c r="H410" s="119">
        <v>1</v>
      </c>
      <c r="I410" s="56">
        <v>41600</v>
      </c>
      <c r="J410" s="136">
        <v>41600</v>
      </c>
    </row>
    <row r="411" spans="1:10" ht="39" customHeight="1" x14ac:dyDescent="0.2">
      <c r="A411" s="139" t="s">
        <v>212</v>
      </c>
      <c r="B411" s="112" t="s">
        <v>531</v>
      </c>
      <c r="C411" s="112" t="s">
        <v>46</v>
      </c>
      <c r="D411" s="111" t="s">
        <v>119</v>
      </c>
      <c r="E411" s="405" t="s">
        <v>402</v>
      </c>
      <c r="F411" s="405"/>
      <c r="G411" s="112" t="s">
        <v>48</v>
      </c>
      <c r="H411" s="122">
        <v>1</v>
      </c>
      <c r="I411" s="123">
        <v>41600</v>
      </c>
      <c r="J411" s="140">
        <v>41600</v>
      </c>
    </row>
    <row r="412" spans="1:10" x14ac:dyDescent="0.2">
      <c r="A412" s="141"/>
      <c r="B412" s="142"/>
      <c r="C412" s="142"/>
      <c r="D412" s="143"/>
      <c r="E412" s="143" t="s">
        <v>220</v>
      </c>
      <c r="F412" s="144">
        <v>0</v>
      </c>
      <c r="G412" s="142" t="s">
        <v>221</v>
      </c>
      <c r="H412" s="145">
        <v>0</v>
      </c>
      <c r="I412" s="142" t="s">
        <v>222</v>
      </c>
      <c r="J412" s="146">
        <v>0</v>
      </c>
    </row>
    <row r="413" spans="1:10" x14ac:dyDescent="0.2">
      <c r="A413" s="141"/>
      <c r="B413" s="142"/>
      <c r="C413" s="142"/>
      <c r="D413" s="143"/>
      <c r="E413" s="143" t="s">
        <v>223</v>
      </c>
      <c r="F413" s="144">
        <v>10778.56</v>
      </c>
      <c r="G413" s="142"/>
      <c r="H413" s="404" t="s">
        <v>224</v>
      </c>
      <c r="I413" s="404"/>
      <c r="J413" s="146">
        <v>52378.559999999998</v>
      </c>
    </row>
    <row r="414" spans="1:10" ht="30" customHeight="1" thickBot="1" x14ac:dyDescent="0.25">
      <c r="A414" s="147"/>
      <c r="B414" s="148"/>
      <c r="C414" s="148"/>
      <c r="D414" s="97"/>
      <c r="E414" s="97"/>
      <c r="F414" s="97"/>
      <c r="G414" s="148" t="s">
        <v>225</v>
      </c>
      <c r="H414" s="149">
        <v>1</v>
      </c>
      <c r="I414" s="148" t="s">
        <v>226</v>
      </c>
      <c r="J414" s="150">
        <v>52378.559999999998</v>
      </c>
    </row>
    <row r="415" spans="1:10" ht="0.95" customHeight="1" thickTop="1" x14ac:dyDescent="0.2">
      <c r="A415" s="151"/>
      <c r="B415" s="118"/>
      <c r="C415" s="118"/>
      <c r="D415" s="115"/>
      <c r="E415" s="115"/>
      <c r="F415" s="115"/>
      <c r="G415" s="118"/>
      <c r="H415" s="118"/>
      <c r="I415" s="118"/>
      <c r="J415" s="152"/>
    </row>
    <row r="416" spans="1:10" ht="18" customHeight="1" x14ac:dyDescent="0.2">
      <c r="A416" s="154" t="s">
        <v>120</v>
      </c>
      <c r="B416" s="106" t="s">
        <v>39</v>
      </c>
      <c r="C416" s="106" t="s">
        <v>40</v>
      </c>
      <c r="D416" s="104" t="s">
        <v>9</v>
      </c>
      <c r="E416" s="407" t="s">
        <v>206</v>
      </c>
      <c r="F416" s="407"/>
      <c r="G416" s="106" t="s">
        <v>41</v>
      </c>
      <c r="H416" s="106" t="s">
        <v>42</v>
      </c>
      <c r="I416" s="106" t="s">
        <v>43</v>
      </c>
      <c r="J416" s="155" t="s">
        <v>10</v>
      </c>
    </row>
    <row r="417" spans="1:10" ht="26.1" customHeight="1" x14ac:dyDescent="0.2">
      <c r="A417" s="42" t="s">
        <v>207</v>
      </c>
      <c r="B417" s="43" t="s">
        <v>121</v>
      </c>
      <c r="C417" s="43" t="s">
        <v>122</v>
      </c>
      <c r="D417" s="51" t="s">
        <v>123</v>
      </c>
      <c r="E417" s="408" t="s">
        <v>532</v>
      </c>
      <c r="F417" s="408"/>
      <c r="G417" s="43" t="s">
        <v>124</v>
      </c>
      <c r="H417" s="119">
        <v>1</v>
      </c>
      <c r="I417" s="56">
        <v>281.45999999999998</v>
      </c>
      <c r="J417" s="136">
        <v>281.45999999999998</v>
      </c>
    </row>
    <row r="418" spans="1:10" ht="15" customHeight="1" x14ac:dyDescent="0.2">
      <c r="A418" s="417" t="s">
        <v>533</v>
      </c>
      <c r="B418" s="410" t="s">
        <v>39</v>
      </c>
      <c r="C418" s="410" t="s">
        <v>40</v>
      </c>
      <c r="D418" s="407" t="s">
        <v>534</v>
      </c>
      <c r="E418" s="416" t="s">
        <v>535</v>
      </c>
      <c r="F418" s="410" t="s">
        <v>536</v>
      </c>
      <c r="G418" s="416"/>
      <c r="H418" s="410" t="s">
        <v>537</v>
      </c>
      <c r="I418" s="410"/>
      <c r="J418" s="415" t="s">
        <v>538</v>
      </c>
    </row>
    <row r="419" spans="1:10" ht="15" customHeight="1" x14ac:dyDescent="0.2">
      <c r="A419" s="417"/>
      <c r="B419" s="410"/>
      <c r="C419" s="410"/>
      <c r="D419" s="416"/>
      <c r="E419" s="416"/>
      <c r="F419" s="105" t="s">
        <v>539</v>
      </c>
      <c r="G419" s="106" t="s">
        <v>540</v>
      </c>
      <c r="H419" s="106" t="s">
        <v>539</v>
      </c>
      <c r="I419" s="106" t="s">
        <v>540</v>
      </c>
      <c r="J419" s="415"/>
    </row>
    <row r="420" spans="1:10" ht="26.1" customHeight="1" x14ac:dyDescent="0.2">
      <c r="A420" s="139" t="s">
        <v>212</v>
      </c>
      <c r="B420" s="112" t="s">
        <v>541</v>
      </c>
      <c r="C420" s="112" t="s">
        <v>122</v>
      </c>
      <c r="D420" s="111" t="s">
        <v>542</v>
      </c>
      <c r="E420" s="113">
        <v>1</v>
      </c>
      <c r="F420" s="114">
        <v>0.39</v>
      </c>
      <c r="G420" s="123">
        <v>0.61</v>
      </c>
      <c r="H420" s="125">
        <v>66.735399999999998</v>
      </c>
      <c r="I420" s="125">
        <v>59.331099999999999</v>
      </c>
      <c r="J420" s="157">
        <v>62.218800000000002</v>
      </c>
    </row>
    <row r="421" spans="1:10" ht="26.1" customHeight="1" x14ac:dyDescent="0.2">
      <c r="A421" s="139" t="s">
        <v>212</v>
      </c>
      <c r="B421" s="112" t="s">
        <v>543</v>
      </c>
      <c r="C421" s="112" t="s">
        <v>122</v>
      </c>
      <c r="D421" s="111" t="s">
        <v>544</v>
      </c>
      <c r="E421" s="113">
        <v>1</v>
      </c>
      <c r="F421" s="114">
        <v>0.55000000000000004</v>
      </c>
      <c r="G421" s="123">
        <v>0.45</v>
      </c>
      <c r="H421" s="125">
        <v>0.74460000000000004</v>
      </c>
      <c r="I421" s="125">
        <v>0.51849999999999996</v>
      </c>
      <c r="J421" s="157">
        <v>0.64290000000000003</v>
      </c>
    </row>
    <row r="422" spans="1:10" ht="26.1" customHeight="1" x14ac:dyDescent="0.2">
      <c r="A422" s="139" t="s">
        <v>212</v>
      </c>
      <c r="B422" s="112" t="s">
        <v>545</v>
      </c>
      <c r="C422" s="112" t="s">
        <v>122</v>
      </c>
      <c r="D422" s="111" t="s">
        <v>546</v>
      </c>
      <c r="E422" s="113">
        <v>1</v>
      </c>
      <c r="F422" s="114">
        <v>0.55000000000000004</v>
      </c>
      <c r="G422" s="123">
        <v>0.45</v>
      </c>
      <c r="H422" s="125">
        <v>1.3365</v>
      </c>
      <c r="I422" s="125">
        <v>0.93069999999999997</v>
      </c>
      <c r="J422" s="157">
        <v>1.1538999999999999</v>
      </c>
    </row>
    <row r="423" spans="1:10" ht="24" customHeight="1" x14ac:dyDescent="0.2">
      <c r="A423" s="139" t="s">
        <v>212</v>
      </c>
      <c r="B423" s="112" t="s">
        <v>547</v>
      </c>
      <c r="C423" s="112" t="s">
        <v>122</v>
      </c>
      <c r="D423" s="111" t="s">
        <v>548</v>
      </c>
      <c r="E423" s="113">
        <v>1</v>
      </c>
      <c r="F423" s="114">
        <v>0.39</v>
      </c>
      <c r="G423" s="123">
        <v>0.61</v>
      </c>
      <c r="H423" s="125">
        <v>18.421900000000001</v>
      </c>
      <c r="I423" s="125">
        <v>4.6875999999999998</v>
      </c>
      <c r="J423" s="157">
        <v>10.044</v>
      </c>
    </row>
    <row r="424" spans="1:10" ht="26.1" customHeight="1" x14ac:dyDescent="0.2">
      <c r="A424" s="139" t="s">
        <v>212</v>
      </c>
      <c r="B424" s="112" t="s">
        <v>549</v>
      </c>
      <c r="C424" s="112" t="s">
        <v>122</v>
      </c>
      <c r="D424" s="111" t="s">
        <v>550</v>
      </c>
      <c r="E424" s="113">
        <v>1</v>
      </c>
      <c r="F424" s="114">
        <v>0.55000000000000004</v>
      </c>
      <c r="G424" s="123">
        <v>0.45</v>
      </c>
      <c r="H424" s="125">
        <v>1.4288000000000001</v>
      </c>
      <c r="I424" s="125">
        <v>0.995</v>
      </c>
      <c r="J424" s="157">
        <v>1.2336</v>
      </c>
    </row>
    <row r="425" spans="1:10" ht="26.1" customHeight="1" x14ac:dyDescent="0.2">
      <c r="A425" s="139" t="s">
        <v>212</v>
      </c>
      <c r="B425" s="112" t="s">
        <v>551</v>
      </c>
      <c r="C425" s="112" t="s">
        <v>122</v>
      </c>
      <c r="D425" s="111" t="s">
        <v>552</v>
      </c>
      <c r="E425" s="113">
        <v>1</v>
      </c>
      <c r="F425" s="114">
        <v>0.55000000000000004</v>
      </c>
      <c r="G425" s="123">
        <v>0.45</v>
      </c>
      <c r="H425" s="125">
        <v>14.453099999999999</v>
      </c>
      <c r="I425" s="125">
        <v>4.2637999999999998</v>
      </c>
      <c r="J425" s="157">
        <v>9.8679000000000006</v>
      </c>
    </row>
    <row r="426" spans="1:10" ht="20.100000000000001" customHeight="1" x14ac:dyDescent="0.2">
      <c r="A426" s="409"/>
      <c r="B426" s="347"/>
      <c r="C426" s="347"/>
      <c r="D426" s="347"/>
      <c r="E426" s="347"/>
      <c r="F426" s="347" t="s">
        <v>553</v>
      </c>
      <c r="G426" s="347"/>
      <c r="H426" s="347"/>
      <c r="I426" s="347"/>
      <c r="J426" s="158">
        <v>85.161100000000005</v>
      </c>
    </row>
    <row r="427" spans="1:10" ht="20.100000000000001" customHeight="1" x14ac:dyDescent="0.2">
      <c r="A427" s="154" t="s">
        <v>554</v>
      </c>
      <c r="B427" s="106" t="s">
        <v>39</v>
      </c>
      <c r="C427" s="106" t="s">
        <v>40</v>
      </c>
      <c r="D427" s="104" t="s">
        <v>219</v>
      </c>
      <c r="E427" s="105" t="s">
        <v>535</v>
      </c>
      <c r="F427" s="416" t="s">
        <v>555</v>
      </c>
      <c r="G427" s="416"/>
      <c r="H427" s="416"/>
      <c r="I427" s="416"/>
      <c r="J427" s="155" t="s">
        <v>538</v>
      </c>
    </row>
    <row r="428" spans="1:10" ht="24" customHeight="1" x14ac:dyDescent="0.2">
      <c r="A428" s="139" t="s">
        <v>212</v>
      </c>
      <c r="B428" s="112" t="s">
        <v>556</v>
      </c>
      <c r="C428" s="112" t="s">
        <v>122</v>
      </c>
      <c r="D428" s="111" t="s">
        <v>557</v>
      </c>
      <c r="E428" s="113">
        <v>2</v>
      </c>
      <c r="F428" s="111"/>
      <c r="G428" s="112"/>
      <c r="H428" s="112"/>
      <c r="I428" s="125">
        <v>31.9499</v>
      </c>
      <c r="J428" s="157">
        <v>63.899799999999999</v>
      </c>
    </row>
    <row r="429" spans="1:10" ht="24" customHeight="1" x14ac:dyDescent="0.2">
      <c r="A429" s="139" t="s">
        <v>212</v>
      </c>
      <c r="B429" s="112" t="s">
        <v>558</v>
      </c>
      <c r="C429" s="112" t="s">
        <v>122</v>
      </c>
      <c r="D429" s="111" t="s">
        <v>559</v>
      </c>
      <c r="E429" s="113">
        <v>2</v>
      </c>
      <c r="F429" s="111"/>
      <c r="G429" s="112"/>
      <c r="H429" s="112"/>
      <c r="I429" s="125">
        <v>48.577199999999998</v>
      </c>
      <c r="J429" s="157">
        <v>97.154399999999995</v>
      </c>
    </row>
    <row r="430" spans="1:10" ht="24" customHeight="1" x14ac:dyDescent="0.2">
      <c r="A430" s="139" t="s">
        <v>212</v>
      </c>
      <c r="B430" s="112" t="s">
        <v>560</v>
      </c>
      <c r="C430" s="112" t="s">
        <v>122</v>
      </c>
      <c r="D430" s="111" t="s">
        <v>561</v>
      </c>
      <c r="E430" s="113">
        <v>1</v>
      </c>
      <c r="F430" s="111"/>
      <c r="G430" s="112"/>
      <c r="H430" s="112"/>
      <c r="I430" s="125">
        <v>35.241500000000002</v>
      </c>
      <c r="J430" s="157">
        <v>35.241500000000002</v>
      </c>
    </row>
    <row r="431" spans="1:10" ht="20.100000000000001" customHeight="1" x14ac:dyDescent="0.2">
      <c r="A431" s="409"/>
      <c r="B431" s="347"/>
      <c r="C431" s="347"/>
      <c r="D431" s="347"/>
      <c r="E431" s="347"/>
      <c r="F431" s="347" t="s">
        <v>562</v>
      </c>
      <c r="G431" s="347"/>
      <c r="H431" s="347"/>
      <c r="I431" s="347"/>
      <c r="J431" s="158">
        <v>196.29570000000001</v>
      </c>
    </row>
    <row r="432" spans="1:10" ht="20.100000000000001" customHeight="1" x14ac:dyDescent="0.2">
      <c r="A432" s="409"/>
      <c r="B432" s="347"/>
      <c r="C432" s="347"/>
      <c r="D432" s="347"/>
      <c r="E432" s="347"/>
      <c r="F432" s="347" t="s">
        <v>563</v>
      </c>
      <c r="G432" s="347"/>
      <c r="H432" s="347"/>
      <c r="I432" s="347"/>
      <c r="J432" s="158">
        <v>0</v>
      </c>
    </row>
    <row r="433" spans="1:10" ht="20.100000000000001" customHeight="1" x14ac:dyDescent="0.2">
      <c r="A433" s="409"/>
      <c r="B433" s="347"/>
      <c r="C433" s="347"/>
      <c r="D433" s="347"/>
      <c r="E433" s="347"/>
      <c r="F433" s="347" t="s">
        <v>564</v>
      </c>
      <c r="G433" s="347"/>
      <c r="H433" s="347"/>
      <c r="I433" s="347"/>
      <c r="J433" s="158">
        <v>281.45679999999999</v>
      </c>
    </row>
    <row r="434" spans="1:10" ht="20.100000000000001" customHeight="1" x14ac:dyDescent="0.2">
      <c r="A434" s="409"/>
      <c r="B434" s="347"/>
      <c r="C434" s="347"/>
      <c r="D434" s="347"/>
      <c r="E434" s="347"/>
      <c r="F434" s="347" t="s">
        <v>565</v>
      </c>
      <c r="G434" s="347"/>
      <c r="H434" s="347"/>
      <c r="I434" s="347"/>
      <c r="J434" s="158">
        <v>0</v>
      </c>
    </row>
    <row r="435" spans="1:10" ht="20.100000000000001" customHeight="1" x14ac:dyDescent="0.2">
      <c r="A435" s="409"/>
      <c r="B435" s="347"/>
      <c r="C435" s="347"/>
      <c r="D435" s="347"/>
      <c r="E435" s="347"/>
      <c r="F435" s="347" t="s">
        <v>566</v>
      </c>
      <c r="G435" s="347"/>
      <c r="H435" s="347"/>
      <c r="I435" s="347"/>
      <c r="J435" s="158">
        <v>0</v>
      </c>
    </row>
    <row r="436" spans="1:10" ht="20.100000000000001" customHeight="1" x14ac:dyDescent="0.2">
      <c r="A436" s="409"/>
      <c r="B436" s="347"/>
      <c r="C436" s="347"/>
      <c r="D436" s="347"/>
      <c r="E436" s="347"/>
      <c r="F436" s="347" t="s">
        <v>567</v>
      </c>
      <c r="G436" s="347"/>
      <c r="H436" s="347"/>
      <c r="I436" s="347"/>
      <c r="J436" s="158">
        <v>1</v>
      </c>
    </row>
    <row r="437" spans="1:10" ht="20.100000000000001" customHeight="1" x14ac:dyDescent="0.2">
      <c r="A437" s="409"/>
      <c r="B437" s="347"/>
      <c r="C437" s="347"/>
      <c r="D437" s="347"/>
      <c r="E437" s="347"/>
      <c r="F437" s="347" t="s">
        <v>568</v>
      </c>
      <c r="G437" s="347"/>
      <c r="H437" s="347"/>
      <c r="I437" s="347"/>
      <c r="J437" s="158">
        <v>281.45679999999999</v>
      </c>
    </row>
    <row r="438" spans="1:10" x14ac:dyDescent="0.2">
      <c r="A438" s="141"/>
      <c r="B438" s="142"/>
      <c r="C438" s="142"/>
      <c r="D438" s="143"/>
      <c r="E438" s="143" t="s">
        <v>220</v>
      </c>
      <c r="F438" s="144">
        <v>91.236672089240059</v>
      </c>
      <c r="G438" s="142" t="s">
        <v>221</v>
      </c>
      <c r="H438" s="145">
        <v>105.06</v>
      </c>
      <c r="I438" s="142" t="s">
        <v>222</v>
      </c>
      <c r="J438" s="146">
        <v>196.29570000000001</v>
      </c>
    </row>
    <row r="439" spans="1:10" x14ac:dyDescent="0.2">
      <c r="A439" s="141"/>
      <c r="B439" s="142"/>
      <c r="C439" s="142"/>
      <c r="D439" s="143"/>
      <c r="E439" s="143" t="s">
        <v>223</v>
      </c>
      <c r="F439" s="144">
        <v>72.92</v>
      </c>
      <c r="G439" s="142"/>
      <c r="H439" s="404" t="s">
        <v>224</v>
      </c>
      <c r="I439" s="404"/>
      <c r="J439" s="146">
        <v>354.38</v>
      </c>
    </row>
    <row r="440" spans="1:10" ht="30" customHeight="1" thickBot="1" x14ac:dyDescent="0.25">
      <c r="A440" s="147"/>
      <c r="B440" s="148"/>
      <c r="C440" s="148"/>
      <c r="D440" s="97"/>
      <c r="E440" s="97"/>
      <c r="F440" s="97"/>
      <c r="G440" s="148" t="s">
        <v>225</v>
      </c>
      <c r="H440" s="149">
        <v>40</v>
      </c>
      <c r="I440" s="148" t="s">
        <v>226</v>
      </c>
      <c r="J440" s="150">
        <v>14175.2</v>
      </c>
    </row>
    <row r="441" spans="1:10" ht="0.95" customHeight="1" thickTop="1" x14ac:dyDescent="0.2">
      <c r="A441" s="151"/>
      <c r="B441" s="118"/>
      <c r="C441" s="118"/>
      <c r="D441" s="115"/>
      <c r="E441" s="115"/>
      <c r="F441" s="115"/>
      <c r="G441" s="118"/>
      <c r="H441" s="118"/>
      <c r="I441" s="118"/>
      <c r="J441" s="152"/>
    </row>
    <row r="442" spans="1:10" ht="24" customHeight="1" x14ac:dyDescent="0.2">
      <c r="A442" s="40" t="s">
        <v>125</v>
      </c>
      <c r="B442" s="41"/>
      <c r="C442" s="41"/>
      <c r="D442" s="50" t="s">
        <v>126</v>
      </c>
      <c r="E442" s="50"/>
      <c r="F442" s="406"/>
      <c r="G442" s="406"/>
      <c r="H442" s="41"/>
      <c r="I442" s="41"/>
      <c r="J442" s="153">
        <v>23290.18</v>
      </c>
    </row>
    <row r="443" spans="1:10" ht="18" customHeight="1" x14ac:dyDescent="0.2">
      <c r="A443" s="154" t="s">
        <v>127</v>
      </c>
      <c r="B443" s="106" t="s">
        <v>39</v>
      </c>
      <c r="C443" s="106" t="s">
        <v>40</v>
      </c>
      <c r="D443" s="104" t="s">
        <v>9</v>
      </c>
      <c r="E443" s="407" t="s">
        <v>206</v>
      </c>
      <c r="F443" s="407"/>
      <c r="G443" s="106" t="s">
        <v>41</v>
      </c>
      <c r="H443" s="106" t="s">
        <v>42</v>
      </c>
      <c r="I443" s="106" t="s">
        <v>43</v>
      </c>
      <c r="J443" s="155" t="s">
        <v>10</v>
      </c>
    </row>
    <row r="444" spans="1:10" ht="24" customHeight="1" x14ac:dyDescent="0.2">
      <c r="A444" s="42" t="s">
        <v>207</v>
      </c>
      <c r="B444" s="43" t="s">
        <v>128</v>
      </c>
      <c r="C444" s="43" t="s">
        <v>46</v>
      </c>
      <c r="D444" s="51" t="s">
        <v>129</v>
      </c>
      <c r="E444" s="408" t="s">
        <v>569</v>
      </c>
      <c r="F444" s="408"/>
      <c r="G444" s="43" t="s">
        <v>48</v>
      </c>
      <c r="H444" s="119">
        <v>1</v>
      </c>
      <c r="I444" s="56">
        <v>18497.490000000002</v>
      </c>
      <c r="J444" s="136">
        <v>18497.490000000002</v>
      </c>
    </row>
    <row r="445" spans="1:10" ht="26.1" customHeight="1" x14ac:dyDescent="0.2">
      <c r="A445" s="137" t="s">
        <v>209</v>
      </c>
      <c r="B445" s="109" t="s">
        <v>570</v>
      </c>
      <c r="C445" s="109" t="s">
        <v>53</v>
      </c>
      <c r="D445" s="107" t="s">
        <v>571</v>
      </c>
      <c r="E445" s="403" t="s">
        <v>208</v>
      </c>
      <c r="F445" s="403"/>
      <c r="G445" s="109" t="s">
        <v>114</v>
      </c>
      <c r="H445" s="120">
        <v>40</v>
      </c>
      <c r="I445" s="121">
        <v>129.03</v>
      </c>
      <c r="J445" s="138">
        <v>5161.2</v>
      </c>
    </row>
    <row r="446" spans="1:10" ht="24" customHeight="1" x14ac:dyDescent="0.2">
      <c r="A446" s="139" t="s">
        <v>212</v>
      </c>
      <c r="B446" s="112" t="s">
        <v>572</v>
      </c>
      <c r="C446" s="112" t="s">
        <v>46</v>
      </c>
      <c r="D446" s="111" t="s">
        <v>573</v>
      </c>
      <c r="E446" s="405" t="s">
        <v>219</v>
      </c>
      <c r="F446" s="405"/>
      <c r="G446" s="112" t="s">
        <v>574</v>
      </c>
      <c r="H446" s="122">
        <v>12</v>
      </c>
      <c r="I446" s="123">
        <v>305.10000000000002</v>
      </c>
      <c r="J446" s="140">
        <v>3661.2</v>
      </c>
    </row>
    <row r="447" spans="1:10" ht="24" customHeight="1" x14ac:dyDescent="0.2">
      <c r="A447" s="139" t="s">
        <v>212</v>
      </c>
      <c r="B447" s="112" t="s">
        <v>213</v>
      </c>
      <c r="C447" s="112" t="s">
        <v>46</v>
      </c>
      <c r="D447" s="111" t="s">
        <v>214</v>
      </c>
      <c r="E447" s="405" t="s">
        <v>215</v>
      </c>
      <c r="F447" s="405"/>
      <c r="G447" s="112" t="s">
        <v>216</v>
      </c>
      <c r="H447" s="122">
        <v>0.17</v>
      </c>
      <c r="I447" s="123">
        <v>5885.33</v>
      </c>
      <c r="J447" s="140">
        <v>1000.5</v>
      </c>
    </row>
    <row r="448" spans="1:10" ht="26.1" customHeight="1" x14ac:dyDescent="0.2">
      <c r="A448" s="139" t="s">
        <v>212</v>
      </c>
      <c r="B448" s="112" t="s">
        <v>575</v>
      </c>
      <c r="C448" s="112" t="s">
        <v>46</v>
      </c>
      <c r="D448" s="111" t="s">
        <v>576</v>
      </c>
      <c r="E448" s="405" t="s">
        <v>219</v>
      </c>
      <c r="F448" s="405"/>
      <c r="G448" s="112" t="s">
        <v>114</v>
      </c>
      <c r="H448" s="122">
        <v>40</v>
      </c>
      <c r="I448" s="123">
        <v>129.72999999999999</v>
      </c>
      <c r="J448" s="140">
        <v>5189.2</v>
      </c>
    </row>
    <row r="449" spans="1:10" ht="24" customHeight="1" x14ac:dyDescent="0.2">
      <c r="A449" s="139" t="s">
        <v>212</v>
      </c>
      <c r="B449" s="112" t="s">
        <v>577</v>
      </c>
      <c r="C449" s="112" t="s">
        <v>122</v>
      </c>
      <c r="D449" s="111" t="s">
        <v>578</v>
      </c>
      <c r="E449" s="405" t="s">
        <v>219</v>
      </c>
      <c r="F449" s="405"/>
      <c r="G449" s="112" t="s">
        <v>579</v>
      </c>
      <c r="H449" s="122">
        <v>0.17</v>
      </c>
      <c r="I449" s="123">
        <v>20502.3446</v>
      </c>
      <c r="J449" s="140">
        <v>3485.39</v>
      </c>
    </row>
    <row r="450" spans="1:10" x14ac:dyDescent="0.2">
      <c r="A450" s="141"/>
      <c r="B450" s="142"/>
      <c r="C450" s="142"/>
      <c r="D450" s="143"/>
      <c r="E450" s="143" t="s">
        <v>220</v>
      </c>
      <c r="F450" s="144">
        <v>8096.5791307999998</v>
      </c>
      <c r="G450" s="142" t="s">
        <v>221</v>
      </c>
      <c r="H450" s="145">
        <v>9323.2099999999991</v>
      </c>
      <c r="I450" s="142" t="s">
        <v>222</v>
      </c>
      <c r="J450" s="146">
        <v>17419.79</v>
      </c>
    </row>
    <row r="451" spans="1:10" x14ac:dyDescent="0.2">
      <c r="A451" s="141"/>
      <c r="B451" s="142"/>
      <c r="C451" s="142"/>
      <c r="D451" s="143"/>
      <c r="E451" s="143" t="s">
        <v>223</v>
      </c>
      <c r="F451" s="144">
        <v>4792.6899999999996</v>
      </c>
      <c r="G451" s="142"/>
      <c r="H451" s="404" t="s">
        <v>224</v>
      </c>
      <c r="I451" s="404"/>
      <c r="J451" s="146">
        <v>23290.18</v>
      </c>
    </row>
    <row r="452" spans="1:10" ht="30" customHeight="1" thickBot="1" x14ac:dyDescent="0.25">
      <c r="A452" s="147"/>
      <c r="B452" s="148"/>
      <c r="C452" s="148"/>
      <c r="D452" s="97"/>
      <c r="E452" s="97"/>
      <c r="F452" s="97"/>
      <c r="G452" s="148" t="s">
        <v>225</v>
      </c>
      <c r="H452" s="149">
        <v>1</v>
      </c>
      <c r="I452" s="148" t="s">
        <v>226</v>
      </c>
      <c r="J452" s="150">
        <v>23290.18</v>
      </c>
    </row>
    <row r="453" spans="1:10" ht="0.95" customHeight="1" thickTop="1" x14ac:dyDescent="0.2">
      <c r="A453" s="151"/>
      <c r="B453" s="118"/>
      <c r="C453" s="118"/>
      <c r="D453" s="115"/>
      <c r="E453" s="115"/>
      <c r="F453" s="115"/>
      <c r="G453" s="118"/>
      <c r="H453" s="118"/>
      <c r="I453" s="118"/>
      <c r="J453" s="152"/>
    </row>
    <row r="454" spans="1:10" ht="24" customHeight="1" x14ac:dyDescent="0.2">
      <c r="A454" s="40" t="s">
        <v>22</v>
      </c>
      <c r="B454" s="41"/>
      <c r="C454" s="41"/>
      <c r="D454" s="50" t="s">
        <v>23</v>
      </c>
      <c r="E454" s="50"/>
      <c r="F454" s="406"/>
      <c r="G454" s="406"/>
      <c r="H454" s="41"/>
      <c r="I454" s="41"/>
      <c r="J454" s="153">
        <v>3705.68</v>
      </c>
    </row>
    <row r="455" spans="1:10" ht="24" customHeight="1" x14ac:dyDescent="0.2">
      <c r="A455" s="40" t="s">
        <v>130</v>
      </c>
      <c r="B455" s="41"/>
      <c r="C455" s="41"/>
      <c r="D455" s="50" t="s">
        <v>131</v>
      </c>
      <c r="E455" s="50"/>
      <c r="F455" s="406"/>
      <c r="G455" s="406"/>
      <c r="H455" s="41"/>
      <c r="I455" s="41"/>
      <c r="J455" s="153">
        <v>3705.68</v>
      </c>
    </row>
    <row r="456" spans="1:10" ht="18" customHeight="1" x14ac:dyDescent="0.2">
      <c r="A456" s="154" t="s">
        <v>132</v>
      </c>
      <c r="B456" s="106" t="s">
        <v>39</v>
      </c>
      <c r="C456" s="106" t="s">
        <v>40</v>
      </c>
      <c r="D456" s="104" t="s">
        <v>9</v>
      </c>
      <c r="E456" s="407" t="s">
        <v>206</v>
      </c>
      <c r="F456" s="407"/>
      <c r="G456" s="106" t="s">
        <v>41</v>
      </c>
      <c r="H456" s="106" t="s">
        <v>42</v>
      </c>
      <c r="I456" s="106" t="s">
        <v>43</v>
      </c>
      <c r="J456" s="155" t="s">
        <v>10</v>
      </c>
    </row>
    <row r="457" spans="1:10" ht="51.95" customHeight="1" x14ac:dyDescent="0.2">
      <c r="A457" s="44" t="s">
        <v>212</v>
      </c>
      <c r="B457" s="45" t="s">
        <v>133</v>
      </c>
      <c r="C457" s="45" t="s">
        <v>53</v>
      </c>
      <c r="D457" s="52" t="s">
        <v>134</v>
      </c>
      <c r="E457" s="418" t="s">
        <v>402</v>
      </c>
      <c r="F457" s="418"/>
      <c r="G457" s="45" t="s">
        <v>108</v>
      </c>
      <c r="H457" s="124">
        <v>1</v>
      </c>
      <c r="I457" s="58">
        <v>575</v>
      </c>
      <c r="J457" s="156">
        <v>575</v>
      </c>
    </row>
    <row r="458" spans="1:10" x14ac:dyDescent="0.2">
      <c r="A458" s="141"/>
      <c r="B458" s="142"/>
      <c r="C458" s="142"/>
      <c r="D458" s="143"/>
      <c r="E458" s="143" t="s">
        <v>220</v>
      </c>
      <c r="F458" s="144">
        <v>0</v>
      </c>
      <c r="G458" s="142" t="s">
        <v>221</v>
      </c>
      <c r="H458" s="145">
        <v>0</v>
      </c>
      <c r="I458" s="142" t="s">
        <v>222</v>
      </c>
      <c r="J458" s="146">
        <v>0</v>
      </c>
    </row>
    <row r="459" spans="1:10" x14ac:dyDescent="0.2">
      <c r="A459" s="141"/>
      <c r="B459" s="142"/>
      <c r="C459" s="142"/>
      <c r="D459" s="143"/>
      <c r="E459" s="143" t="s">
        <v>223</v>
      </c>
      <c r="F459" s="144">
        <v>148.97999999999999</v>
      </c>
      <c r="G459" s="142"/>
      <c r="H459" s="404" t="s">
        <v>224</v>
      </c>
      <c r="I459" s="404"/>
      <c r="J459" s="146">
        <v>723.98</v>
      </c>
    </row>
    <row r="460" spans="1:10" ht="30" customHeight="1" thickBot="1" x14ac:dyDescent="0.25">
      <c r="A460" s="147"/>
      <c r="B460" s="148"/>
      <c r="C460" s="148"/>
      <c r="D460" s="97"/>
      <c r="E460" s="97"/>
      <c r="F460" s="97"/>
      <c r="G460" s="148" t="s">
        <v>225</v>
      </c>
      <c r="H460" s="149">
        <v>3</v>
      </c>
      <c r="I460" s="148" t="s">
        <v>226</v>
      </c>
      <c r="J460" s="150">
        <v>2171.94</v>
      </c>
    </row>
    <row r="461" spans="1:10" ht="0.95" customHeight="1" thickTop="1" x14ac:dyDescent="0.2">
      <c r="A461" s="151"/>
      <c r="B461" s="118"/>
      <c r="C461" s="118"/>
      <c r="D461" s="115"/>
      <c r="E461" s="115"/>
      <c r="F461" s="115"/>
      <c r="G461" s="118"/>
      <c r="H461" s="118"/>
      <c r="I461" s="118"/>
      <c r="J461" s="152"/>
    </row>
    <row r="462" spans="1:10" ht="18" customHeight="1" x14ac:dyDescent="0.2">
      <c r="A462" s="154" t="s">
        <v>135</v>
      </c>
      <c r="B462" s="106" t="s">
        <v>39</v>
      </c>
      <c r="C462" s="106" t="s">
        <v>40</v>
      </c>
      <c r="D462" s="104" t="s">
        <v>9</v>
      </c>
      <c r="E462" s="407" t="s">
        <v>206</v>
      </c>
      <c r="F462" s="407"/>
      <c r="G462" s="106" t="s">
        <v>41</v>
      </c>
      <c r="H462" s="106" t="s">
        <v>42</v>
      </c>
      <c r="I462" s="106" t="s">
        <v>43</v>
      </c>
      <c r="J462" s="155" t="s">
        <v>10</v>
      </c>
    </row>
    <row r="463" spans="1:10" ht="24" customHeight="1" x14ac:dyDescent="0.2">
      <c r="A463" s="42" t="s">
        <v>207</v>
      </c>
      <c r="B463" s="43" t="s">
        <v>136</v>
      </c>
      <c r="C463" s="43" t="s">
        <v>122</v>
      </c>
      <c r="D463" s="51" t="s">
        <v>137</v>
      </c>
      <c r="E463" s="408" t="s">
        <v>532</v>
      </c>
      <c r="F463" s="408"/>
      <c r="G463" s="43" t="s">
        <v>55</v>
      </c>
      <c r="H463" s="119">
        <v>1</v>
      </c>
      <c r="I463" s="56">
        <v>17.71</v>
      </c>
      <c r="J463" s="136">
        <v>17.71</v>
      </c>
    </row>
    <row r="464" spans="1:10" ht="15" customHeight="1" x14ac:dyDescent="0.2">
      <c r="A464" s="417" t="s">
        <v>533</v>
      </c>
      <c r="B464" s="410" t="s">
        <v>39</v>
      </c>
      <c r="C464" s="410" t="s">
        <v>40</v>
      </c>
      <c r="D464" s="407" t="s">
        <v>534</v>
      </c>
      <c r="E464" s="416" t="s">
        <v>535</v>
      </c>
      <c r="F464" s="410" t="s">
        <v>536</v>
      </c>
      <c r="G464" s="416"/>
      <c r="H464" s="410" t="s">
        <v>537</v>
      </c>
      <c r="I464" s="410"/>
      <c r="J464" s="415" t="s">
        <v>538</v>
      </c>
    </row>
    <row r="465" spans="1:10" ht="15" customHeight="1" x14ac:dyDescent="0.2">
      <c r="A465" s="417"/>
      <c r="B465" s="410"/>
      <c r="C465" s="410"/>
      <c r="D465" s="416"/>
      <c r="E465" s="416"/>
      <c r="F465" s="105" t="s">
        <v>539</v>
      </c>
      <c r="G465" s="106" t="s">
        <v>540</v>
      </c>
      <c r="H465" s="106" t="s">
        <v>539</v>
      </c>
      <c r="I465" s="106" t="s">
        <v>540</v>
      </c>
      <c r="J465" s="415"/>
    </row>
    <row r="466" spans="1:10" ht="26.1" customHeight="1" x14ac:dyDescent="0.2">
      <c r="A466" s="139" t="s">
        <v>212</v>
      </c>
      <c r="B466" s="112" t="s">
        <v>580</v>
      </c>
      <c r="C466" s="112" t="s">
        <v>122</v>
      </c>
      <c r="D466" s="111" t="s">
        <v>581</v>
      </c>
      <c r="E466" s="113">
        <v>2.282E-2</v>
      </c>
      <c r="F466" s="114">
        <v>1</v>
      </c>
      <c r="G466" s="123">
        <v>0</v>
      </c>
      <c r="H466" s="125">
        <v>0.79330000000000001</v>
      </c>
      <c r="I466" s="125">
        <v>0.5393</v>
      </c>
      <c r="J466" s="157">
        <v>1.8100000000000002E-2</v>
      </c>
    </row>
    <row r="467" spans="1:10" ht="20.100000000000001" customHeight="1" x14ac:dyDescent="0.2">
      <c r="A467" s="409"/>
      <c r="B467" s="347"/>
      <c r="C467" s="347"/>
      <c r="D467" s="347"/>
      <c r="E467" s="347"/>
      <c r="F467" s="347" t="s">
        <v>553</v>
      </c>
      <c r="G467" s="347"/>
      <c r="H467" s="347"/>
      <c r="I467" s="347"/>
      <c r="J467" s="158">
        <v>1.8100000000000002E-2</v>
      </c>
    </row>
    <row r="468" spans="1:10" ht="20.100000000000001" customHeight="1" x14ac:dyDescent="0.2">
      <c r="A468" s="154" t="s">
        <v>554</v>
      </c>
      <c r="B468" s="106" t="s">
        <v>39</v>
      </c>
      <c r="C468" s="106" t="s">
        <v>40</v>
      </c>
      <c r="D468" s="104" t="s">
        <v>219</v>
      </c>
      <c r="E468" s="105" t="s">
        <v>535</v>
      </c>
      <c r="F468" s="416" t="s">
        <v>555</v>
      </c>
      <c r="G468" s="416"/>
      <c r="H468" s="416"/>
      <c r="I468" s="416"/>
      <c r="J468" s="155" t="s">
        <v>538</v>
      </c>
    </row>
    <row r="469" spans="1:10" ht="24" customHeight="1" x14ac:dyDescent="0.2">
      <c r="A469" s="139" t="s">
        <v>212</v>
      </c>
      <c r="B469" s="112" t="s">
        <v>582</v>
      </c>
      <c r="C469" s="112" t="s">
        <v>122</v>
      </c>
      <c r="D469" s="111" t="s">
        <v>583</v>
      </c>
      <c r="E469" s="113">
        <v>1.0228200000000001</v>
      </c>
      <c r="F469" s="111"/>
      <c r="G469" s="112"/>
      <c r="H469" s="112"/>
      <c r="I469" s="125">
        <v>20.681000000000001</v>
      </c>
      <c r="J469" s="157">
        <v>21.152899999999999</v>
      </c>
    </row>
    <row r="470" spans="1:10" ht="20.100000000000001" customHeight="1" x14ac:dyDescent="0.2">
      <c r="A470" s="409"/>
      <c r="B470" s="347"/>
      <c r="C470" s="347"/>
      <c r="D470" s="347"/>
      <c r="E470" s="347"/>
      <c r="F470" s="347" t="s">
        <v>562</v>
      </c>
      <c r="G470" s="347"/>
      <c r="H470" s="347"/>
      <c r="I470" s="347"/>
      <c r="J470" s="158">
        <v>21.152899999999999</v>
      </c>
    </row>
    <row r="471" spans="1:10" ht="20.100000000000001" customHeight="1" x14ac:dyDescent="0.2">
      <c r="A471" s="409"/>
      <c r="B471" s="347"/>
      <c r="C471" s="347"/>
      <c r="D471" s="347"/>
      <c r="E471" s="347"/>
      <c r="F471" s="347" t="s">
        <v>563</v>
      </c>
      <c r="G471" s="347"/>
      <c r="H471" s="347"/>
      <c r="I471" s="347"/>
      <c r="J471" s="158">
        <v>0</v>
      </c>
    </row>
    <row r="472" spans="1:10" ht="20.100000000000001" customHeight="1" x14ac:dyDescent="0.2">
      <c r="A472" s="409"/>
      <c r="B472" s="347"/>
      <c r="C472" s="347"/>
      <c r="D472" s="347"/>
      <c r="E472" s="347"/>
      <c r="F472" s="347" t="s">
        <v>564</v>
      </c>
      <c r="G472" s="347"/>
      <c r="H472" s="347"/>
      <c r="I472" s="347"/>
      <c r="J472" s="158">
        <v>21.170999999999999</v>
      </c>
    </row>
    <row r="473" spans="1:10" ht="20.100000000000001" customHeight="1" x14ac:dyDescent="0.2">
      <c r="A473" s="409"/>
      <c r="B473" s="347"/>
      <c r="C473" s="347"/>
      <c r="D473" s="347"/>
      <c r="E473" s="347"/>
      <c r="F473" s="347" t="s">
        <v>565</v>
      </c>
      <c r="G473" s="347"/>
      <c r="H473" s="347"/>
      <c r="I473" s="347"/>
      <c r="J473" s="158">
        <v>0</v>
      </c>
    </row>
    <row r="474" spans="1:10" ht="20.100000000000001" customHeight="1" x14ac:dyDescent="0.2">
      <c r="A474" s="409"/>
      <c r="B474" s="347"/>
      <c r="C474" s="347"/>
      <c r="D474" s="347"/>
      <c r="E474" s="347"/>
      <c r="F474" s="347" t="s">
        <v>566</v>
      </c>
      <c r="G474" s="347"/>
      <c r="H474" s="347"/>
      <c r="I474" s="347"/>
      <c r="J474" s="158">
        <v>0</v>
      </c>
    </row>
    <row r="475" spans="1:10" ht="20.100000000000001" customHeight="1" x14ac:dyDescent="0.2">
      <c r="A475" s="409"/>
      <c r="B475" s="347"/>
      <c r="C475" s="347"/>
      <c r="D475" s="347"/>
      <c r="E475" s="347"/>
      <c r="F475" s="347" t="s">
        <v>567</v>
      </c>
      <c r="G475" s="347"/>
      <c r="H475" s="347"/>
      <c r="I475" s="347"/>
      <c r="J475" s="158">
        <v>1.1952</v>
      </c>
    </row>
    <row r="476" spans="1:10" ht="20.100000000000001" customHeight="1" x14ac:dyDescent="0.2">
      <c r="A476" s="409"/>
      <c r="B476" s="347"/>
      <c r="C476" s="347"/>
      <c r="D476" s="347"/>
      <c r="E476" s="347"/>
      <c r="F476" s="347" t="s">
        <v>568</v>
      </c>
      <c r="G476" s="347"/>
      <c r="H476" s="347"/>
      <c r="I476" s="347"/>
      <c r="J476" s="158">
        <v>17.7134</v>
      </c>
    </row>
    <row r="477" spans="1:10" x14ac:dyDescent="0.2">
      <c r="A477" s="141"/>
      <c r="B477" s="142"/>
      <c r="C477" s="142"/>
      <c r="D477" s="143"/>
      <c r="E477" s="143" t="s">
        <v>220</v>
      </c>
      <c r="F477" s="144">
        <v>8.2260020094321042</v>
      </c>
      <c r="G477" s="142" t="s">
        <v>221</v>
      </c>
      <c r="H477" s="145">
        <v>9.4700000000000006</v>
      </c>
      <c r="I477" s="142" t="s">
        <v>222</v>
      </c>
      <c r="J477" s="146">
        <v>17.698243323293173</v>
      </c>
    </row>
    <row r="478" spans="1:10" x14ac:dyDescent="0.2">
      <c r="A478" s="141"/>
      <c r="B478" s="142"/>
      <c r="C478" s="142"/>
      <c r="D478" s="143"/>
      <c r="E478" s="143" t="s">
        <v>223</v>
      </c>
      <c r="F478" s="144">
        <v>4.58</v>
      </c>
      <c r="G478" s="142"/>
      <c r="H478" s="404" t="s">
        <v>224</v>
      </c>
      <c r="I478" s="404"/>
      <c r="J478" s="146">
        <v>22.29</v>
      </c>
    </row>
    <row r="479" spans="1:10" ht="30" customHeight="1" thickBot="1" x14ac:dyDescent="0.25">
      <c r="A479" s="147"/>
      <c r="B479" s="148"/>
      <c r="C479" s="148"/>
      <c r="D479" s="97"/>
      <c r="E479" s="97"/>
      <c r="F479" s="97"/>
      <c r="G479" s="148" t="s">
        <v>225</v>
      </c>
      <c r="H479" s="149">
        <v>48</v>
      </c>
      <c r="I479" s="148" t="s">
        <v>226</v>
      </c>
      <c r="J479" s="150">
        <v>1069.92</v>
      </c>
    </row>
    <row r="480" spans="1:10" ht="0.95" customHeight="1" thickTop="1" x14ac:dyDescent="0.2">
      <c r="A480" s="151"/>
      <c r="B480" s="118"/>
      <c r="C480" s="118"/>
      <c r="D480" s="115"/>
      <c r="E480" s="115"/>
      <c r="F480" s="115"/>
      <c r="G480" s="118"/>
      <c r="H480" s="118"/>
      <c r="I480" s="118"/>
      <c r="J480" s="152"/>
    </row>
    <row r="481" spans="1:10" ht="18" customHeight="1" x14ac:dyDescent="0.2">
      <c r="A481" s="154" t="s">
        <v>138</v>
      </c>
      <c r="B481" s="106" t="s">
        <v>39</v>
      </c>
      <c r="C481" s="106" t="s">
        <v>40</v>
      </c>
      <c r="D481" s="104" t="s">
        <v>9</v>
      </c>
      <c r="E481" s="407" t="s">
        <v>206</v>
      </c>
      <c r="F481" s="407"/>
      <c r="G481" s="106" t="s">
        <v>41</v>
      </c>
      <c r="H481" s="106" t="s">
        <v>42</v>
      </c>
      <c r="I481" s="106" t="s">
        <v>43</v>
      </c>
      <c r="J481" s="155" t="s">
        <v>10</v>
      </c>
    </row>
    <row r="482" spans="1:10" ht="26.1" customHeight="1" x14ac:dyDescent="0.2">
      <c r="A482" s="42" t="s">
        <v>207</v>
      </c>
      <c r="B482" s="43" t="s">
        <v>139</v>
      </c>
      <c r="C482" s="43" t="s">
        <v>53</v>
      </c>
      <c r="D482" s="51" t="s">
        <v>140</v>
      </c>
      <c r="E482" s="408" t="s">
        <v>264</v>
      </c>
      <c r="F482" s="408"/>
      <c r="G482" s="43" t="s">
        <v>55</v>
      </c>
      <c r="H482" s="119">
        <v>1</v>
      </c>
      <c r="I482" s="56">
        <v>10.42</v>
      </c>
      <c r="J482" s="136">
        <v>10.42</v>
      </c>
    </row>
    <row r="483" spans="1:10" ht="24" customHeight="1" x14ac:dyDescent="0.2">
      <c r="A483" s="137" t="s">
        <v>209</v>
      </c>
      <c r="B483" s="109" t="s">
        <v>584</v>
      </c>
      <c r="C483" s="109" t="s">
        <v>53</v>
      </c>
      <c r="D483" s="107" t="s">
        <v>585</v>
      </c>
      <c r="E483" s="403" t="s">
        <v>208</v>
      </c>
      <c r="F483" s="403"/>
      <c r="G483" s="109" t="s">
        <v>114</v>
      </c>
      <c r="H483" s="120">
        <v>0.29859999999999998</v>
      </c>
      <c r="I483" s="121">
        <v>31.8</v>
      </c>
      <c r="J483" s="138">
        <v>9.49</v>
      </c>
    </row>
    <row r="484" spans="1:10" ht="24" customHeight="1" x14ac:dyDescent="0.2">
      <c r="A484" s="139" t="s">
        <v>212</v>
      </c>
      <c r="B484" s="112" t="s">
        <v>586</v>
      </c>
      <c r="C484" s="112" t="s">
        <v>53</v>
      </c>
      <c r="D484" s="111" t="s">
        <v>587</v>
      </c>
      <c r="E484" s="405" t="s">
        <v>384</v>
      </c>
      <c r="F484" s="405"/>
      <c r="G484" s="112" t="s">
        <v>88</v>
      </c>
      <c r="H484" s="122">
        <v>0.3</v>
      </c>
      <c r="I484" s="123">
        <v>3.12</v>
      </c>
      <c r="J484" s="140">
        <v>0.93</v>
      </c>
    </row>
    <row r="485" spans="1:10" x14ac:dyDescent="0.2">
      <c r="A485" s="141"/>
      <c r="B485" s="142"/>
      <c r="C485" s="142"/>
      <c r="D485" s="143"/>
      <c r="E485" s="143" t="s">
        <v>220</v>
      </c>
      <c r="F485" s="144">
        <v>3.0676272368115267</v>
      </c>
      <c r="G485" s="142" t="s">
        <v>221</v>
      </c>
      <c r="H485" s="145">
        <v>3.53</v>
      </c>
      <c r="I485" s="142" t="s">
        <v>222</v>
      </c>
      <c r="J485" s="146">
        <v>6.6</v>
      </c>
    </row>
    <row r="486" spans="1:10" x14ac:dyDescent="0.2">
      <c r="A486" s="141"/>
      <c r="B486" s="142"/>
      <c r="C486" s="142"/>
      <c r="D486" s="143"/>
      <c r="E486" s="143" t="s">
        <v>223</v>
      </c>
      <c r="F486" s="144">
        <v>2.69</v>
      </c>
      <c r="G486" s="142"/>
      <c r="H486" s="404" t="s">
        <v>224</v>
      </c>
      <c r="I486" s="404"/>
      <c r="J486" s="146">
        <v>13.11</v>
      </c>
    </row>
    <row r="487" spans="1:10" ht="30" customHeight="1" thickBot="1" x14ac:dyDescent="0.25">
      <c r="A487" s="147"/>
      <c r="B487" s="148"/>
      <c r="C487" s="148"/>
      <c r="D487" s="97"/>
      <c r="E487" s="97"/>
      <c r="F487" s="97"/>
      <c r="G487" s="148" t="s">
        <v>225</v>
      </c>
      <c r="H487" s="149">
        <v>3.2</v>
      </c>
      <c r="I487" s="148" t="s">
        <v>226</v>
      </c>
      <c r="J487" s="150">
        <v>41.95</v>
      </c>
    </row>
    <row r="488" spans="1:10" ht="0.95" customHeight="1" thickTop="1" x14ac:dyDescent="0.2">
      <c r="A488" s="151"/>
      <c r="B488" s="118"/>
      <c r="C488" s="118"/>
      <c r="D488" s="115"/>
      <c r="E488" s="115"/>
      <c r="F488" s="115"/>
      <c r="G488" s="118"/>
      <c r="H488" s="118"/>
      <c r="I488" s="118"/>
      <c r="J488" s="152"/>
    </row>
    <row r="489" spans="1:10" ht="18" customHeight="1" x14ac:dyDescent="0.2">
      <c r="A489" s="154" t="s">
        <v>141</v>
      </c>
      <c r="B489" s="106" t="s">
        <v>39</v>
      </c>
      <c r="C489" s="106" t="s">
        <v>40</v>
      </c>
      <c r="D489" s="104" t="s">
        <v>9</v>
      </c>
      <c r="E489" s="407" t="s">
        <v>206</v>
      </c>
      <c r="F489" s="407"/>
      <c r="G489" s="106" t="s">
        <v>41</v>
      </c>
      <c r="H489" s="106" t="s">
        <v>42</v>
      </c>
      <c r="I489" s="106" t="s">
        <v>43</v>
      </c>
      <c r="J489" s="155" t="s">
        <v>10</v>
      </c>
    </row>
    <row r="490" spans="1:10" ht="26.1" customHeight="1" x14ac:dyDescent="0.2">
      <c r="A490" s="42" t="s">
        <v>207</v>
      </c>
      <c r="B490" s="43" t="s">
        <v>142</v>
      </c>
      <c r="C490" s="43" t="s">
        <v>53</v>
      </c>
      <c r="D490" s="51" t="s">
        <v>143</v>
      </c>
      <c r="E490" s="408" t="s">
        <v>208</v>
      </c>
      <c r="F490" s="408"/>
      <c r="G490" s="43" t="s">
        <v>55</v>
      </c>
      <c r="H490" s="119">
        <v>1</v>
      </c>
      <c r="I490" s="56">
        <v>1.94</v>
      </c>
      <c r="J490" s="136">
        <v>1.94</v>
      </c>
    </row>
    <row r="491" spans="1:10" ht="24" customHeight="1" x14ac:dyDescent="0.2">
      <c r="A491" s="137" t="s">
        <v>209</v>
      </c>
      <c r="B491" s="109" t="s">
        <v>228</v>
      </c>
      <c r="C491" s="109" t="s">
        <v>53</v>
      </c>
      <c r="D491" s="107" t="s">
        <v>229</v>
      </c>
      <c r="E491" s="403" t="s">
        <v>208</v>
      </c>
      <c r="F491" s="403"/>
      <c r="G491" s="109" t="s">
        <v>114</v>
      </c>
      <c r="H491" s="120">
        <v>8.8999999999999996E-2</v>
      </c>
      <c r="I491" s="121">
        <v>21.47</v>
      </c>
      <c r="J491" s="138">
        <v>1.91</v>
      </c>
    </row>
    <row r="492" spans="1:10" ht="51.95" customHeight="1" x14ac:dyDescent="0.2">
      <c r="A492" s="137" t="s">
        <v>209</v>
      </c>
      <c r="B492" s="109" t="s">
        <v>588</v>
      </c>
      <c r="C492" s="109" t="s">
        <v>53</v>
      </c>
      <c r="D492" s="107" t="s">
        <v>589</v>
      </c>
      <c r="E492" s="403" t="s">
        <v>590</v>
      </c>
      <c r="F492" s="403"/>
      <c r="G492" s="109" t="s">
        <v>591</v>
      </c>
      <c r="H492" s="120">
        <v>1.4999999999999999E-2</v>
      </c>
      <c r="I492" s="121">
        <v>2.48</v>
      </c>
      <c r="J492" s="138">
        <v>0.03</v>
      </c>
    </row>
    <row r="493" spans="1:10" x14ac:dyDescent="0.2">
      <c r="A493" s="141"/>
      <c r="B493" s="142"/>
      <c r="C493" s="142"/>
      <c r="D493" s="143"/>
      <c r="E493" s="143" t="s">
        <v>220</v>
      </c>
      <c r="F493" s="144">
        <v>0.54845456658145475</v>
      </c>
      <c r="G493" s="142" t="s">
        <v>221</v>
      </c>
      <c r="H493" s="145">
        <v>0.63</v>
      </c>
      <c r="I493" s="142" t="s">
        <v>222</v>
      </c>
      <c r="J493" s="146">
        <v>1.18</v>
      </c>
    </row>
    <row r="494" spans="1:10" x14ac:dyDescent="0.2">
      <c r="A494" s="141"/>
      <c r="B494" s="142"/>
      <c r="C494" s="142"/>
      <c r="D494" s="143"/>
      <c r="E494" s="143" t="s">
        <v>223</v>
      </c>
      <c r="F494" s="144">
        <v>0.5</v>
      </c>
      <c r="G494" s="142"/>
      <c r="H494" s="404" t="s">
        <v>224</v>
      </c>
      <c r="I494" s="404"/>
      <c r="J494" s="146">
        <v>2.44</v>
      </c>
    </row>
    <row r="495" spans="1:10" ht="30" customHeight="1" thickBot="1" x14ac:dyDescent="0.25">
      <c r="A495" s="147"/>
      <c r="B495" s="148"/>
      <c r="C495" s="148"/>
      <c r="D495" s="97"/>
      <c r="E495" s="97"/>
      <c r="F495" s="97"/>
      <c r="G495" s="148" t="s">
        <v>225</v>
      </c>
      <c r="H495" s="149">
        <v>48</v>
      </c>
      <c r="I495" s="148" t="s">
        <v>226</v>
      </c>
      <c r="J495" s="150">
        <v>117.12</v>
      </c>
    </row>
    <row r="496" spans="1:10" ht="0.95" customHeight="1" thickTop="1" x14ac:dyDescent="0.2">
      <c r="A496" s="151"/>
      <c r="B496" s="118"/>
      <c r="C496" s="118"/>
      <c r="D496" s="115"/>
      <c r="E496" s="115"/>
      <c r="F496" s="115"/>
      <c r="G496" s="118"/>
      <c r="H496" s="118"/>
      <c r="I496" s="118"/>
      <c r="J496" s="152"/>
    </row>
    <row r="497" spans="1:10" ht="18" customHeight="1" x14ac:dyDescent="0.2">
      <c r="A497" s="154" t="s">
        <v>144</v>
      </c>
      <c r="B497" s="106" t="s">
        <v>39</v>
      </c>
      <c r="C497" s="106" t="s">
        <v>40</v>
      </c>
      <c r="D497" s="104" t="s">
        <v>9</v>
      </c>
      <c r="E497" s="407" t="s">
        <v>206</v>
      </c>
      <c r="F497" s="407"/>
      <c r="G497" s="106" t="s">
        <v>41</v>
      </c>
      <c r="H497" s="106" t="s">
        <v>42</v>
      </c>
      <c r="I497" s="106" t="s">
        <v>43</v>
      </c>
      <c r="J497" s="155" t="s">
        <v>10</v>
      </c>
    </row>
    <row r="498" spans="1:10" ht="39" customHeight="1" x14ac:dyDescent="0.2">
      <c r="A498" s="42" t="s">
        <v>207</v>
      </c>
      <c r="B498" s="43" t="s">
        <v>145</v>
      </c>
      <c r="C498" s="43" t="s">
        <v>53</v>
      </c>
      <c r="D498" s="51" t="s">
        <v>146</v>
      </c>
      <c r="E498" s="408" t="s">
        <v>241</v>
      </c>
      <c r="F498" s="408"/>
      <c r="G498" s="43" t="s">
        <v>71</v>
      </c>
      <c r="H498" s="119">
        <v>1</v>
      </c>
      <c r="I498" s="56">
        <v>785.72</v>
      </c>
      <c r="J498" s="136">
        <v>785.72</v>
      </c>
    </row>
    <row r="499" spans="1:10" ht="24" customHeight="1" x14ac:dyDescent="0.2">
      <c r="A499" s="137" t="s">
        <v>209</v>
      </c>
      <c r="B499" s="109" t="s">
        <v>228</v>
      </c>
      <c r="C499" s="109" t="s">
        <v>53</v>
      </c>
      <c r="D499" s="107" t="s">
        <v>229</v>
      </c>
      <c r="E499" s="403" t="s">
        <v>208</v>
      </c>
      <c r="F499" s="403"/>
      <c r="G499" s="109" t="s">
        <v>114</v>
      </c>
      <c r="H499" s="120">
        <v>2.4224999999999999</v>
      </c>
      <c r="I499" s="121">
        <v>21.47</v>
      </c>
      <c r="J499" s="138">
        <v>52.01</v>
      </c>
    </row>
    <row r="500" spans="1:10" ht="26.1" customHeight="1" x14ac:dyDescent="0.2">
      <c r="A500" s="137" t="s">
        <v>209</v>
      </c>
      <c r="B500" s="109" t="s">
        <v>592</v>
      </c>
      <c r="C500" s="109" t="s">
        <v>53</v>
      </c>
      <c r="D500" s="107" t="s">
        <v>593</v>
      </c>
      <c r="E500" s="403" t="s">
        <v>208</v>
      </c>
      <c r="F500" s="403"/>
      <c r="G500" s="109" t="s">
        <v>114</v>
      </c>
      <c r="H500" s="120">
        <v>1.5251999999999999</v>
      </c>
      <c r="I500" s="121">
        <v>31.36</v>
      </c>
      <c r="J500" s="138">
        <v>47.83</v>
      </c>
    </row>
    <row r="501" spans="1:10" ht="51.95" customHeight="1" x14ac:dyDescent="0.2">
      <c r="A501" s="137" t="s">
        <v>209</v>
      </c>
      <c r="B501" s="109" t="s">
        <v>594</v>
      </c>
      <c r="C501" s="109" t="s">
        <v>53</v>
      </c>
      <c r="D501" s="107" t="s">
        <v>595</v>
      </c>
      <c r="E501" s="403" t="s">
        <v>590</v>
      </c>
      <c r="F501" s="403"/>
      <c r="G501" s="109" t="s">
        <v>591</v>
      </c>
      <c r="H501" s="120">
        <v>1.0570999999999999</v>
      </c>
      <c r="I501" s="121">
        <v>2.17</v>
      </c>
      <c r="J501" s="138">
        <v>2.29</v>
      </c>
    </row>
    <row r="502" spans="1:10" ht="51.95" customHeight="1" x14ac:dyDescent="0.2">
      <c r="A502" s="137" t="s">
        <v>209</v>
      </c>
      <c r="B502" s="109" t="s">
        <v>596</v>
      </c>
      <c r="C502" s="109" t="s">
        <v>53</v>
      </c>
      <c r="D502" s="107" t="s">
        <v>597</v>
      </c>
      <c r="E502" s="403" t="s">
        <v>590</v>
      </c>
      <c r="F502" s="403"/>
      <c r="G502" s="109" t="s">
        <v>598</v>
      </c>
      <c r="H502" s="120">
        <v>0.46800000000000003</v>
      </c>
      <c r="I502" s="121">
        <v>0.37</v>
      </c>
      <c r="J502" s="138">
        <v>0.17</v>
      </c>
    </row>
    <row r="503" spans="1:10" ht="39" customHeight="1" x14ac:dyDescent="0.2">
      <c r="A503" s="139" t="s">
        <v>212</v>
      </c>
      <c r="B503" s="112" t="s">
        <v>599</v>
      </c>
      <c r="C503" s="112" t="s">
        <v>53</v>
      </c>
      <c r="D503" s="111" t="s">
        <v>600</v>
      </c>
      <c r="E503" s="405" t="s">
        <v>384</v>
      </c>
      <c r="F503" s="405"/>
      <c r="G503" s="112" t="s">
        <v>480</v>
      </c>
      <c r="H503" s="122">
        <v>2.0977000000000001</v>
      </c>
      <c r="I503" s="123">
        <v>6.9</v>
      </c>
      <c r="J503" s="140">
        <v>14.47</v>
      </c>
    </row>
    <row r="504" spans="1:10" ht="26.1" customHeight="1" x14ac:dyDescent="0.2">
      <c r="A504" s="139" t="s">
        <v>212</v>
      </c>
      <c r="B504" s="112" t="s">
        <v>601</v>
      </c>
      <c r="C504" s="112" t="s">
        <v>53</v>
      </c>
      <c r="D504" s="111" t="s">
        <v>602</v>
      </c>
      <c r="E504" s="405" t="s">
        <v>384</v>
      </c>
      <c r="F504" s="405"/>
      <c r="G504" s="112" t="s">
        <v>71</v>
      </c>
      <c r="H504" s="122">
        <v>0.50129999999999997</v>
      </c>
      <c r="I504" s="123">
        <v>111.43</v>
      </c>
      <c r="J504" s="140">
        <v>55.85</v>
      </c>
    </row>
    <row r="505" spans="1:10" ht="24" customHeight="1" x14ac:dyDescent="0.2">
      <c r="A505" s="139" t="s">
        <v>212</v>
      </c>
      <c r="B505" s="112" t="s">
        <v>453</v>
      </c>
      <c r="C505" s="112" t="s">
        <v>53</v>
      </c>
      <c r="D505" s="111" t="s">
        <v>454</v>
      </c>
      <c r="E505" s="405" t="s">
        <v>384</v>
      </c>
      <c r="F505" s="405"/>
      <c r="G505" s="112" t="s">
        <v>455</v>
      </c>
      <c r="H505" s="122">
        <v>668.4461</v>
      </c>
      <c r="I505" s="123">
        <v>0.82</v>
      </c>
      <c r="J505" s="140">
        <v>548.12</v>
      </c>
    </row>
    <row r="506" spans="1:10" ht="26.1" customHeight="1" x14ac:dyDescent="0.2">
      <c r="A506" s="139" t="s">
        <v>212</v>
      </c>
      <c r="B506" s="112" t="s">
        <v>603</v>
      </c>
      <c r="C506" s="112" t="s">
        <v>53</v>
      </c>
      <c r="D506" s="111" t="s">
        <v>604</v>
      </c>
      <c r="E506" s="405" t="s">
        <v>384</v>
      </c>
      <c r="F506" s="405"/>
      <c r="G506" s="112" t="s">
        <v>71</v>
      </c>
      <c r="H506" s="122">
        <v>0.53480000000000005</v>
      </c>
      <c r="I506" s="123">
        <v>121.52</v>
      </c>
      <c r="J506" s="140">
        <v>64.98</v>
      </c>
    </row>
    <row r="507" spans="1:10" x14ac:dyDescent="0.2">
      <c r="A507" s="141"/>
      <c r="B507" s="142"/>
      <c r="C507" s="142"/>
      <c r="D507" s="143"/>
      <c r="E507" s="143" t="s">
        <v>220</v>
      </c>
      <c r="F507" s="144">
        <v>32.145015105740178</v>
      </c>
      <c r="G507" s="142" t="s">
        <v>221</v>
      </c>
      <c r="H507" s="145">
        <v>37.01</v>
      </c>
      <c r="I507" s="142" t="s">
        <v>222</v>
      </c>
      <c r="J507" s="146">
        <v>69.16</v>
      </c>
    </row>
    <row r="508" spans="1:10" x14ac:dyDescent="0.2">
      <c r="A508" s="141"/>
      <c r="B508" s="142"/>
      <c r="C508" s="142"/>
      <c r="D508" s="143"/>
      <c r="E508" s="143" t="s">
        <v>223</v>
      </c>
      <c r="F508" s="144">
        <v>203.58</v>
      </c>
      <c r="G508" s="142"/>
      <c r="H508" s="404" t="s">
        <v>224</v>
      </c>
      <c r="I508" s="404"/>
      <c r="J508" s="146">
        <v>989.3</v>
      </c>
    </row>
    <row r="509" spans="1:10" ht="30" customHeight="1" thickBot="1" x14ac:dyDescent="0.25">
      <c r="A509" s="147"/>
      <c r="B509" s="148"/>
      <c r="C509" s="148"/>
      <c r="D509" s="97"/>
      <c r="E509" s="97"/>
      <c r="F509" s="97"/>
      <c r="G509" s="148" t="s">
        <v>225</v>
      </c>
      <c r="H509" s="149">
        <v>0.1</v>
      </c>
      <c r="I509" s="148" t="s">
        <v>226</v>
      </c>
      <c r="J509" s="150">
        <v>98.93</v>
      </c>
    </row>
    <row r="510" spans="1:10" ht="0.95" customHeight="1" thickTop="1" x14ac:dyDescent="0.2">
      <c r="A510" s="151"/>
      <c r="B510" s="118"/>
      <c r="C510" s="118"/>
      <c r="D510" s="115"/>
      <c r="E510" s="115"/>
      <c r="F510" s="115"/>
      <c r="G510" s="118"/>
      <c r="H510" s="118"/>
      <c r="I510" s="118"/>
      <c r="J510" s="152"/>
    </row>
    <row r="511" spans="1:10" ht="18" customHeight="1" x14ac:dyDescent="0.2">
      <c r="A511" s="154" t="s">
        <v>147</v>
      </c>
      <c r="B511" s="106" t="s">
        <v>39</v>
      </c>
      <c r="C511" s="106" t="s">
        <v>40</v>
      </c>
      <c r="D511" s="104" t="s">
        <v>9</v>
      </c>
      <c r="E511" s="407" t="s">
        <v>206</v>
      </c>
      <c r="F511" s="407"/>
      <c r="G511" s="106" t="s">
        <v>41</v>
      </c>
      <c r="H511" s="106" t="s">
        <v>42</v>
      </c>
      <c r="I511" s="106" t="s">
        <v>43</v>
      </c>
      <c r="J511" s="155" t="s">
        <v>10</v>
      </c>
    </row>
    <row r="512" spans="1:10" ht="26.1" customHeight="1" x14ac:dyDescent="0.2">
      <c r="A512" s="42" t="s">
        <v>207</v>
      </c>
      <c r="B512" s="43" t="s">
        <v>148</v>
      </c>
      <c r="C512" s="43" t="s">
        <v>53</v>
      </c>
      <c r="D512" s="51" t="s">
        <v>149</v>
      </c>
      <c r="E512" s="408" t="s">
        <v>241</v>
      </c>
      <c r="F512" s="408"/>
      <c r="G512" s="43" t="s">
        <v>71</v>
      </c>
      <c r="H512" s="119">
        <v>1</v>
      </c>
      <c r="I512" s="56">
        <v>310.04000000000002</v>
      </c>
      <c r="J512" s="136">
        <v>310.04000000000002</v>
      </c>
    </row>
    <row r="513" spans="1:10" ht="24" customHeight="1" x14ac:dyDescent="0.2">
      <c r="A513" s="137" t="s">
        <v>209</v>
      </c>
      <c r="B513" s="109" t="s">
        <v>396</v>
      </c>
      <c r="C513" s="109" t="s">
        <v>53</v>
      </c>
      <c r="D513" s="107" t="s">
        <v>397</v>
      </c>
      <c r="E513" s="403" t="s">
        <v>208</v>
      </c>
      <c r="F513" s="403"/>
      <c r="G513" s="109" t="s">
        <v>114</v>
      </c>
      <c r="H513" s="120">
        <v>2.4590000000000001</v>
      </c>
      <c r="I513" s="121">
        <v>30.2</v>
      </c>
      <c r="J513" s="138">
        <v>74.260000000000005</v>
      </c>
    </row>
    <row r="514" spans="1:10" ht="24" customHeight="1" x14ac:dyDescent="0.2">
      <c r="A514" s="137" t="s">
        <v>209</v>
      </c>
      <c r="B514" s="109" t="s">
        <v>605</v>
      </c>
      <c r="C514" s="109" t="s">
        <v>53</v>
      </c>
      <c r="D514" s="107" t="s">
        <v>606</v>
      </c>
      <c r="E514" s="403" t="s">
        <v>208</v>
      </c>
      <c r="F514" s="403"/>
      <c r="G514" s="109" t="s">
        <v>114</v>
      </c>
      <c r="H514" s="120">
        <v>2.4590000000000001</v>
      </c>
      <c r="I514" s="121">
        <v>30.6</v>
      </c>
      <c r="J514" s="138">
        <v>75.239999999999995</v>
      </c>
    </row>
    <row r="515" spans="1:10" ht="24" customHeight="1" x14ac:dyDescent="0.2">
      <c r="A515" s="137" t="s">
        <v>209</v>
      </c>
      <c r="B515" s="109" t="s">
        <v>228</v>
      </c>
      <c r="C515" s="109" t="s">
        <v>53</v>
      </c>
      <c r="D515" s="107" t="s">
        <v>229</v>
      </c>
      <c r="E515" s="403" t="s">
        <v>208</v>
      </c>
      <c r="F515" s="403"/>
      <c r="G515" s="109" t="s">
        <v>114</v>
      </c>
      <c r="H515" s="120">
        <v>7.3769999999999998</v>
      </c>
      <c r="I515" s="121">
        <v>21.47</v>
      </c>
      <c r="J515" s="138">
        <v>158.38</v>
      </c>
    </row>
    <row r="516" spans="1:10" ht="39" customHeight="1" x14ac:dyDescent="0.2">
      <c r="A516" s="137" t="s">
        <v>209</v>
      </c>
      <c r="B516" s="109" t="s">
        <v>607</v>
      </c>
      <c r="C516" s="109" t="s">
        <v>53</v>
      </c>
      <c r="D516" s="107" t="s">
        <v>608</v>
      </c>
      <c r="E516" s="403" t="s">
        <v>590</v>
      </c>
      <c r="F516" s="403"/>
      <c r="G516" s="109" t="s">
        <v>591</v>
      </c>
      <c r="H516" s="120">
        <v>1.042</v>
      </c>
      <c r="I516" s="121">
        <v>1.42</v>
      </c>
      <c r="J516" s="138">
        <v>1.47</v>
      </c>
    </row>
    <row r="517" spans="1:10" ht="39" customHeight="1" x14ac:dyDescent="0.2">
      <c r="A517" s="137" t="s">
        <v>209</v>
      </c>
      <c r="B517" s="109" t="s">
        <v>609</v>
      </c>
      <c r="C517" s="109" t="s">
        <v>53</v>
      </c>
      <c r="D517" s="107" t="s">
        <v>610</v>
      </c>
      <c r="E517" s="403" t="s">
        <v>590</v>
      </c>
      <c r="F517" s="403"/>
      <c r="G517" s="109" t="s">
        <v>598</v>
      </c>
      <c r="H517" s="120">
        <v>1.417</v>
      </c>
      <c r="I517" s="121">
        <v>0.49</v>
      </c>
      <c r="J517" s="138">
        <v>0.69</v>
      </c>
    </row>
    <row r="518" spans="1:10" x14ac:dyDescent="0.2">
      <c r="A518" s="141"/>
      <c r="B518" s="142"/>
      <c r="C518" s="142"/>
      <c r="D518" s="143"/>
      <c r="E518" s="143" t="s">
        <v>220</v>
      </c>
      <c r="F518" s="144">
        <v>96.286311875435743</v>
      </c>
      <c r="G518" s="142" t="s">
        <v>221</v>
      </c>
      <c r="H518" s="145">
        <v>110.87</v>
      </c>
      <c r="I518" s="142" t="s">
        <v>222</v>
      </c>
      <c r="J518" s="146">
        <v>207.16</v>
      </c>
    </row>
    <row r="519" spans="1:10" x14ac:dyDescent="0.2">
      <c r="A519" s="141"/>
      <c r="B519" s="142"/>
      <c r="C519" s="142"/>
      <c r="D519" s="143"/>
      <c r="E519" s="143" t="s">
        <v>223</v>
      </c>
      <c r="F519" s="144">
        <v>80.33</v>
      </c>
      <c r="G519" s="142"/>
      <c r="H519" s="404" t="s">
        <v>224</v>
      </c>
      <c r="I519" s="404"/>
      <c r="J519" s="146">
        <v>390.37</v>
      </c>
    </row>
    <row r="520" spans="1:10" ht="30" customHeight="1" thickBot="1" x14ac:dyDescent="0.25">
      <c r="A520" s="147"/>
      <c r="B520" s="148"/>
      <c r="C520" s="148"/>
      <c r="D520" s="97"/>
      <c r="E520" s="97"/>
      <c r="F520" s="97"/>
      <c r="G520" s="148" t="s">
        <v>225</v>
      </c>
      <c r="H520" s="149">
        <v>0.1</v>
      </c>
      <c r="I520" s="148" t="s">
        <v>226</v>
      </c>
      <c r="J520" s="150">
        <v>39.03</v>
      </c>
    </row>
    <row r="521" spans="1:10" ht="0.95" customHeight="1" thickTop="1" x14ac:dyDescent="0.2">
      <c r="A521" s="151"/>
      <c r="B521" s="118"/>
      <c r="C521" s="118"/>
      <c r="D521" s="115"/>
      <c r="E521" s="115"/>
      <c r="F521" s="115"/>
      <c r="G521" s="118"/>
      <c r="H521" s="118"/>
      <c r="I521" s="118"/>
      <c r="J521" s="152"/>
    </row>
    <row r="522" spans="1:10" ht="18" customHeight="1" x14ac:dyDescent="0.2">
      <c r="A522" s="154" t="s">
        <v>150</v>
      </c>
      <c r="B522" s="106" t="s">
        <v>39</v>
      </c>
      <c r="C522" s="106" t="s">
        <v>40</v>
      </c>
      <c r="D522" s="104" t="s">
        <v>9</v>
      </c>
      <c r="E522" s="407" t="s">
        <v>206</v>
      </c>
      <c r="F522" s="407"/>
      <c r="G522" s="106" t="s">
        <v>41</v>
      </c>
      <c r="H522" s="106" t="s">
        <v>42</v>
      </c>
      <c r="I522" s="106" t="s">
        <v>43</v>
      </c>
      <c r="J522" s="155" t="s">
        <v>10</v>
      </c>
    </row>
    <row r="523" spans="1:10" ht="51.95" customHeight="1" x14ac:dyDescent="0.2">
      <c r="A523" s="42" t="s">
        <v>207</v>
      </c>
      <c r="B523" s="43" t="s">
        <v>151</v>
      </c>
      <c r="C523" s="43" t="s">
        <v>122</v>
      </c>
      <c r="D523" s="51" t="s">
        <v>152</v>
      </c>
      <c r="E523" s="408" t="s">
        <v>532</v>
      </c>
      <c r="F523" s="408"/>
      <c r="G523" s="43" t="s">
        <v>153</v>
      </c>
      <c r="H523" s="119">
        <v>1</v>
      </c>
      <c r="I523" s="56">
        <v>74.91</v>
      </c>
      <c r="J523" s="136">
        <v>74.91</v>
      </c>
    </row>
    <row r="524" spans="1:10" ht="15" customHeight="1" x14ac:dyDescent="0.2">
      <c r="A524" s="417" t="s">
        <v>533</v>
      </c>
      <c r="B524" s="410" t="s">
        <v>39</v>
      </c>
      <c r="C524" s="410" t="s">
        <v>40</v>
      </c>
      <c r="D524" s="407" t="s">
        <v>534</v>
      </c>
      <c r="E524" s="416" t="s">
        <v>535</v>
      </c>
      <c r="F524" s="410" t="s">
        <v>536</v>
      </c>
      <c r="G524" s="416"/>
      <c r="H524" s="410" t="s">
        <v>537</v>
      </c>
      <c r="I524" s="410"/>
      <c r="J524" s="415" t="s">
        <v>538</v>
      </c>
    </row>
    <row r="525" spans="1:10" ht="15" customHeight="1" x14ac:dyDescent="0.2">
      <c r="A525" s="417"/>
      <c r="B525" s="410"/>
      <c r="C525" s="410"/>
      <c r="D525" s="416"/>
      <c r="E525" s="416"/>
      <c r="F525" s="105" t="s">
        <v>539</v>
      </c>
      <c r="G525" s="106" t="s">
        <v>540</v>
      </c>
      <c r="H525" s="106" t="s">
        <v>539</v>
      </c>
      <c r="I525" s="106" t="s">
        <v>540</v>
      </c>
      <c r="J525" s="415"/>
    </row>
    <row r="526" spans="1:10" ht="26.1" customHeight="1" x14ac:dyDescent="0.2">
      <c r="A526" s="139" t="s">
        <v>212</v>
      </c>
      <c r="B526" s="112" t="s">
        <v>611</v>
      </c>
      <c r="C526" s="112" t="s">
        <v>122</v>
      </c>
      <c r="D526" s="111" t="s">
        <v>612</v>
      </c>
      <c r="E526" s="113">
        <v>0.10839</v>
      </c>
      <c r="F526" s="114">
        <v>1</v>
      </c>
      <c r="G526" s="123">
        <v>0</v>
      </c>
      <c r="H526" s="125">
        <v>10.1951</v>
      </c>
      <c r="I526" s="125">
        <v>0.79239999999999999</v>
      </c>
      <c r="J526" s="157">
        <v>1.105</v>
      </c>
    </row>
    <row r="527" spans="1:10" ht="20.100000000000001" customHeight="1" x14ac:dyDescent="0.2">
      <c r="A527" s="409"/>
      <c r="B527" s="347"/>
      <c r="C527" s="347"/>
      <c r="D527" s="347"/>
      <c r="E527" s="347"/>
      <c r="F527" s="347" t="s">
        <v>553</v>
      </c>
      <c r="G527" s="347"/>
      <c r="H527" s="347"/>
      <c r="I527" s="347"/>
      <c r="J527" s="158">
        <v>1.105</v>
      </c>
    </row>
    <row r="528" spans="1:10" ht="20.100000000000001" customHeight="1" x14ac:dyDescent="0.2">
      <c r="A528" s="154" t="s">
        <v>554</v>
      </c>
      <c r="B528" s="106" t="s">
        <v>39</v>
      </c>
      <c r="C528" s="106" t="s">
        <v>40</v>
      </c>
      <c r="D528" s="104" t="s">
        <v>219</v>
      </c>
      <c r="E528" s="105" t="s">
        <v>535</v>
      </c>
      <c r="F528" s="416" t="s">
        <v>555</v>
      </c>
      <c r="G528" s="416"/>
      <c r="H528" s="416"/>
      <c r="I528" s="416"/>
      <c r="J528" s="155" t="s">
        <v>538</v>
      </c>
    </row>
    <row r="529" spans="1:10" ht="24" customHeight="1" x14ac:dyDescent="0.2">
      <c r="A529" s="139" t="s">
        <v>212</v>
      </c>
      <c r="B529" s="112" t="s">
        <v>582</v>
      </c>
      <c r="C529" s="112" t="s">
        <v>122</v>
      </c>
      <c r="D529" s="111" t="s">
        <v>583</v>
      </c>
      <c r="E529" s="113">
        <v>2</v>
      </c>
      <c r="F529" s="111"/>
      <c r="G529" s="112"/>
      <c r="H529" s="112"/>
      <c r="I529" s="125">
        <v>20.681000000000001</v>
      </c>
      <c r="J529" s="157">
        <v>41.362000000000002</v>
      </c>
    </row>
    <row r="530" spans="1:10" ht="20.100000000000001" customHeight="1" x14ac:dyDescent="0.2">
      <c r="A530" s="409"/>
      <c r="B530" s="347"/>
      <c r="C530" s="347"/>
      <c r="D530" s="347"/>
      <c r="E530" s="347"/>
      <c r="F530" s="347" t="s">
        <v>562</v>
      </c>
      <c r="G530" s="347"/>
      <c r="H530" s="347"/>
      <c r="I530" s="347"/>
      <c r="J530" s="158">
        <v>41.362000000000002</v>
      </c>
    </row>
    <row r="531" spans="1:10" ht="20.100000000000001" customHeight="1" x14ac:dyDescent="0.2">
      <c r="A531" s="409"/>
      <c r="B531" s="347"/>
      <c r="C531" s="347"/>
      <c r="D531" s="347"/>
      <c r="E531" s="347"/>
      <c r="F531" s="347" t="s">
        <v>563</v>
      </c>
      <c r="G531" s="347"/>
      <c r="H531" s="347"/>
      <c r="I531" s="347"/>
      <c r="J531" s="158">
        <v>0</v>
      </c>
    </row>
    <row r="532" spans="1:10" ht="20.100000000000001" customHeight="1" x14ac:dyDescent="0.2">
      <c r="A532" s="409"/>
      <c r="B532" s="347"/>
      <c r="C532" s="347"/>
      <c r="D532" s="347"/>
      <c r="E532" s="347"/>
      <c r="F532" s="347" t="s">
        <v>564</v>
      </c>
      <c r="G532" s="347"/>
      <c r="H532" s="347"/>
      <c r="I532" s="347"/>
      <c r="J532" s="158">
        <v>42.466999999999999</v>
      </c>
    </row>
    <row r="533" spans="1:10" ht="20.100000000000001" customHeight="1" x14ac:dyDescent="0.2">
      <c r="A533" s="409"/>
      <c r="B533" s="347"/>
      <c r="C533" s="347"/>
      <c r="D533" s="347"/>
      <c r="E533" s="347"/>
      <c r="F533" s="347" t="s">
        <v>565</v>
      </c>
      <c r="G533" s="347"/>
      <c r="H533" s="347"/>
      <c r="I533" s="347"/>
      <c r="J533" s="158">
        <v>0</v>
      </c>
    </row>
    <row r="534" spans="1:10" ht="20.100000000000001" customHeight="1" x14ac:dyDescent="0.2">
      <c r="A534" s="409"/>
      <c r="B534" s="347"/>
      <c r="C534" s="347"/>
      <c r="D534" s="347"/>
      <c r="E534" s="347"/>
      <c r="F534" s="347" t="s">
        <v>566</v>
      </c>
      <c r="G534" s="347"/>
      <c r="H534" s="347"/>
      <c r="I534" s="347"/>
      <c r="J534" s="158">
        <v>0</v>
      </c>
    </row>
    <row r="535" spans="1:10" ht="20.100000000000001" customHeight="1" x14ac:dyDescent="0.2">
      <c r="A535" s="409"/>
      <c r="B535" s="347"/>
      <c r="C535" s="347"/>
      <c r="D535" s="347"/>
      <c r="E535" s="347"/>
      <c r="F535" s="347" t="s">
        <v>567</v>
      </c>
      <c r="G535" s="347"/>
      <c r="H535" s="347"/>
      <c r="I535" s="347"/>
      <c r="J535" s="158">
        <v>3.1585000000000001</v>
      </c>
    </row>
    <row r="536" spans="1:10" ht="20.100000000000001" customHeight="1" x14ac:dyDescent="0.2">
      <c r="A536" s="409"/>
      <c r="B536" s="347"/>
      <c r="C536" s="347"/>
      <c r="D536" s="347"/>
      <c r="E536" s="347"/>
      <c r="F536" s="347" t="s">
        <v>568</v>
      </c>
      <c r="G536" s="347"/>
      <c r="H536" s="347"/>
      <c r="I536" s="347"/>
      <c r="J536" s="158">
        <v>13.445499999999999</v>
      </c>
    </row>
    <row r="537" spans="1:10" ht="20.100000000000001" customHeight="1" x14ac:dyDescent="0.2">
      <c r="A537" s="154" t="s">
        <v>613</v>
      </c>
      <c r="B537" s="106" t="s">
        <v>40</v>
      </c>
      <c r="C537" s="106" t="s">
        <v>39</v>
      </c>
      <c r="D537" s="104" t="s">
        <v>384</v>
      </c>
      <c r="E537" s="105" t="s">
        <v>535</v>
      </c>
      <c r="F537" s="105" t="s">
        <v>614</v>
      </c>
      <c r="G537" s="410" t="s">
        <v>615</v>
      </c>
      <c r="H537" s="410"/>
      <c r="I537" s="410"/>
      <c r="J537" s="155" t="s">
        <v>538</v>
      </c>
    </row>
    <row r="538" spans="1:10" ht="26.1" customHeight="1" x14ac:dyDescent="0.2">
      <c r="A538" s="139" t="s">
        <v>212</v>
      </c>
      <c r="B538" s="112" t="s">
        <v>122</v>
      </c>
      <c r="C538" s="112" t="s">
        <v>616</v>
      </c>
      <c r="D538" s="111" t="s">
        <v>617</v>
      </c>
      <c r="E538" s="113">
        <v>1</v>
      </c>
      <c r="F538" s="112" t="s">
        <v>153</v>
      </c>
      <c r="G538" s="411">
        <v>61.4328</v>
      </c>
      <c r="H538" s="411"/>
      <c r="I538" s="412"/>
      <c r="J538" s="157">
        <v>61.4328</v>
      </c>
    </row>
    <row r="539" spans="1:10" ht="20.100000000000001" customHeight="1" x14ac:dyDescent="0.2">
      <c r="A539" s="409"/>
      <c r="B539" s="347"/>
      <c r="C539" s="347"/>
      <c r="D539" s="347"/>
      <c r="E539" s="347"/>
      <c r="F539" s="347" t="s">
        <v>618</v>
      </c>
      <c r="G539" s="347"/>
      <c r="H539" s="347"/>
      <c r="I539" s="347"/>
      <c r="J539" s="158">
        <v>61.4328</v>
      </c>
    </row>
    <row r="540" spans="1:10" ht="20.100000000000001" customHeight="1" x14ac:dyDescent="0.2">
      <c r="A540" s="154" t="s">
        <v>619</v>
      </c>
      <c r="B540" s="106" t="s">
        <v>40</v>
      </c>
      <c r="C540" s="106" t="s">
        <v>212</v>
      </c>
      <c r="D540" s="104" t="s">
        <v>620</v>
      </c>
      <c r="E540" s="105" t="s">
        <v>39</v>
      </c>
      <c r="F540" s="105" t="s">
        <v>535</v>
      </c>
      <c r="G540" s="106" t="s">
        <v>614</v>
      </c>
      <c r="H540" s="410" t="s">
        <v>615</v>
      </c>
      <c r="I540" s="410"/>
      <c r="J540" s="155" t="s">
        <v>538</v>
      </c>
    </row>
    <row r="541" spans="1:10" ht="39" customHeight="1" x14ac:dyDescent="0.2">
      <c r="A541" s="137" t="s">
        <v>621</v>
      </c>
      <c r="B541" s="109" t="s">
        <v>122</v>
      </c>
      <c r="C541" s="109" t="s">
        <v>616</v>
      </c>
      <c r="D541" s="107" t="s">
        <v>622</v>
      </c>
      <c r="E541" s="108">
        <v>5914655</v>
      </c>
      <c r="F541" s="110">
        <v>1E-3</v>
      </c>
      <c r="G541" s="109" t="s">
        <v>623</v>
      </c>
      <c r="H541" s="413">
        <v>33.5</v>
      </c>
      <c r="I541" s="414"/>
      <c r="J541" s="159">
        <v>3.3500000000000002E-2</v>
      </c>
    </row>
    <row r="542" spans="1:10" ht="20.100000000000001" customHeight="1" x14ac:dyDescent="0.2">
      <c r="A542" s="409"/>
      <c r="B542" s="347"/>
      <c r="C542" s="347"/>
      <c r="D542" s="347"/>
      <c r="E542" s="347"/>
      <c r="F542" s="347" t="s">
        <v>624</v>
      </c>
      <c r="G542" s="347"/>
      <c r="H542" s="347"/>
      <c r="I542" s="347"/>
      <c r="J542" s="158">
        <v>3.3500000000000002E-2</v>
      </c>
    </row>
    <row r="543" spans="1:10" ht="20.100000000000001" customHeight="1" x14ac:dyDescent="0.2">
      <c r="A543" s="154" t="s">
        <v>625</v>
      </c>
      <c r="B543" s="106" t="s">
        <v>40</v>
      </c>
      <c r="C543" s="106" t="s">
        <v>212</v>
      </c>
      <c r="D543" s="104" t="s">
        <v>626</v>
      </c>
      <c r="E543" s="105" t="s">
        <v>535</v>
      </c>
      <c r="F543" s="105" t="s">
        <v>614</v>
      </c>
      <c r="G543" s="410" t="s">
        <v>627</v>
      </c>
      <c r="H543" s="410"/>
      <c r="I543" s="410"/>
      <c r="J543" s="155" t="s">
        <v>538</v>
      </c>
    </row>
    <row r="544" spans="1:10" ht="20.100000000000001" customHeight="1" x14ac:dyDescent="0.2">
      <c r="A544" s="154"/>
      <c r="B544" s="106"/>
      <c r="C544" s="106"/>
      <c r="D544" s="106"/>
      <c r="E544" s="106"/>
      <c r="F544" s="106"/>
      <c r="G544" s="106" t="s">
        <v>628</v>
      </c>
      <c r="H544" s="106" t="s">
        <v>629</v>
      </c>
      <c r="I544" s="106" t="s">
        <v>630</v>
      </c>
      <c r="J544" s="155"/>
    </row>
    <row r="545" spans="1:10" ht="50.1" customHeight="1" x14ac:dyDescent="0.2">
      <c r="A545" s="137" t="s">
        <v>626</v>
      </c>
      <c r="B545" s="109" t="s">
        <v>122</v>
      </c>
      <c r="C545" s="109" t="s">
        <v>616</v>
      </c>
      <c r="D545" s="107" t="s">
        <v>631</v>
      </c>
      <c r="E545" s="110">
        <v>1E-3</v>
      </c>
      <c r="F545" s="109" t="s">
        <v>632</v>
      </c>
      <c r="G545" s="109" t="s">
        <v>633</v>
      </c>
      <c r="H545" s="109" t="s">
        <v>634</v>
      </c>
      <c r="I545" s="109" t="s">
        <v>635</v>
      </c>
      <c r="J545" s="159">
        <v>0</v>
      </c>
    </row>
    <row r="546" spans="1:10" ht="20.100000000000001" customHeight="1" x14ac:dyDescent="0.2">
      <c r="A546" s="409"/>
      <c r="B546" s="347"/>
      <c r="C546" s="347"/>
      <c r="D546" s="347"/>
      <c r="E546" s="347"/>
      <c r="F546" s="347" t="s">
        <v>636</v>
      </c>
      <c r="G546" s="347"/>
      <c r="H546" s="347"/>
      <c r="I546" s="347"/>
      <c r="J546" s="158">
        <v>0</v>
      </c>
    </row>
    <row r="547" spans="1:10" x14ac:dyDescent="0.2">
      <c r="A547" s="141"/>
      <c r="B547" s="142"/>
      <c r="C547" s="142"/>
      <c r="D547" s="143"/>
      <c r="E547" s="143" t="s">
        <v>220</v>
      </c>
      <c r="F547" s="144">
        <v>6.0916117825843248</v>
      </c>
      <c r="G547" s="142" t="s">
        <v>221</v>
      </c>
      <c r="H547" s="145">
        <v>7.02</v>
      </c>
      <c r="I547" s="142" t="s">
        <v>222</v>
      </c>
      <c r="J547" s="146">
        <v>13.106102786716662</v>
      </c>
    </row>
    <row r="548" spans="1:10" x14ac:dyDescent="0.2">
      <c r="A548" s="141"/>
      <c r="B548" s="142"/>
      <c r="C548" s="142"/>
      <c r="D548" s="143"/>
      <c r="E548" s="143" t="s">
        <v>223</v>
      </c>
      <c r="F548" s="144">
        <v>19.399999999999999</v>
      </c>
      <c r="G548" s="142"/>
      <c r="H548" s="404" t="s">
        <v>224</v>
      </c>
      <c r="I548" s="404"/>
      <c r="J548" s="146">
        <v>94.31</v>
      </c>
    </row>
    <row r="549" spans="1:10" ht="30" customHeight="1" thickBot="1" x14ac:dyDescent="0.25">
      <c r="A549" s="147"/>
      <c r="B549" s="148"/>
      <c r="C549" s="148"/>
      <c r="D549" s="97"/>
      <c r="E549" s="97"/>
      <c r="F549" s="97"/>
      <c r="G549" s="148" t="s">
        <v>225</v>
      </c>
      <c r="H549" s="149">
        <v>1</v>
      </c>
      <c r="I549" s="148" t="s">
        <v>226</v>
      </c>
      <c r="J549" s="150">
        <v>94.31</v>
      </c>
    </row>
    <row r="550" spans="1:10" ht="0.95" customHeight="1" thickTop="1" x14ac:dyDescent="0.2">
      <c r="A550" s="151"/>
      <c r="B550" s="118"/>
      <c r="C550" s="118"/>
      <c r="D550" s="115"/>
      <c r="E550" s="115"/>
      <c r="F550" s="115"/>
      <c r="G550" s="118"/>
      <c r="H550" s="118"/>
      <c r="I550" s="118"/>
      <c r="J550" s="152"/>
    </row>
    <row r="551" spans="1:10" ht="18" customHeight="1" x14ac:dyDescent="0.2">
      <c r="A551" s="154" t="s">
        <v>154</v>
      </c>
      <c r="B551" s="106" t="s">
        <v>39</v>
      </c>
      <c r="C551" s="106" t="s">
        <v>40</v>
      </c>
      <c r="D551" s="104" t="s">
        <v>9</v>
      </c>
      <c r="E551" s="407" t="s">
        <v>206</v>
      </c>
      <c r="F551" s="407"/>
      <c r="G551" s="106" t="s">
        <v>41</v>
      </c>
      <c r="H551" s="106" t="s">
        <v>42</v>
      </c>
      <c r="I551" s="106" t="s">
        <v>43</v>
      </c>
      <c r="J551" s="155" t="s">
        <v>10</v>
      </c>
    </row>
    <row r="552" spans="1:10" ht="39" customHeight="1" x14ac:dyDescent="0.2">
      <c r="A552" s="42" t="s">
        <v>207</v>
      </c>
      <c r="B552" s="43" t="s">
        <v>155</v>
      </c>
      <c r="C552" s="43" t="s">
        <v>156</v>
      </c>
      <c r="D552" s="51" t="s">
        <v>157</v>
      </c>
      <c r="E552" s="408" t="s">
        <v>637</v>
      </c>
      <c r="F552" s="408"/>
      <c r="G552" s="43" t="s">
        <v>55</v>
      </c>
      <c r="H552" s="119">
        <v>1</v>
      </c>
      <c r="I552" s="56">
        <v>17.989999999999998</v>
      </c>
      <c r="J552" s="136">
        <v>17.989999999999998</v>
      </c>
    </row>
    <row r="553" spans="1:10" ht="24" customHeight="1" x14ac:dyDescent="0.2">
      <c r="A553" s="137" t="s">
        <v>209</v>
      </c>
      <c r="B553" s="109" t="s">
        <v>638</v>
      </c>
      <c r="C553" s="109" t="s">
        <v>156</v>
      </c>
      <c r="D553" s="107" t="s">
        <v>639</v>
      </c>
      <c r="E553" s="403" t="s">
        <v>640</v>
      </c>
      <c r="F553" s="403"/>
      <c r="G553" s="109" t="s">
        <v>124</v>
      </c>
      <c r="H553" s="120">
        <v>0.15</v>
      </c>
      <c r="I553" s="121">
        <v>3.72</v>
      </c>
      <c r="J553" s="138">
        <v>0.55000000000000004</v>
      </c>
    </row>
    <row r="554" spans="1:10" ht="24" customHeight="1" x14ac:dyDescent="0.2">
      <c r="A554" s="137" t="s">
        <v>209</v>
      </c>
      <c r="B554" s="109" t="s">
        <v>641</v>
      </c>
      <c r="C554" s="109" t="s">
        <v>156</v>
      </c>
      <c r="D554" s="107" t="s">
        <v>642</v>
      </c>
      <c r="E554" s="403" t="s">
        <v>640</v>
      </c>
      <c r="F554" s="403"/>
      <c r="G554" s="109" t="s">
        <v>124</v>
      </c>
      <c r="H554" s="120">
        <v>0.3</v>
      </c>
      <c r="I554" s="121">
        <v>3.78</v>
      </c>
      <c r="J554" s="138">
        <v>1.1299999999999999</v>
      </c>
    </row>
    <row r="555" spans="1:10" ht="24" customHeight="1" x14ac:dyDescent="0.2">
      <c r="A555" s="139" t="s">
        <v>212</v>
      </c>
      <c r="B555" s="112" t="s">
        <v>643</v>
      </c>
      <c r="C555" s="112" t="s">
        <v>156</v>
      </c>
      <c r="D555" s="111" t="s">
        <v>644</v>
      </c>
      <c r="E555" s="405" t="s">
        <v>384</v>
      </c>
      <c r="F555" s="405"/>
      <c r="G555" s="112" t="s">
        <v>645</v>
      </c>
      <c r="H555" s="122">
        <v>0.1</v>
      </c>
      <c r="I555" s="123">
        <v>73.760000000000005</v>
      </c>
      <c r="J555" s="140">
        <v>7.37</v>
      </c>
    </row>
    <row r="556" spans="1:10" ht="24" customHeight="1" x14ac:dyDescent="0.2">
      <c r="A556" s="139" t="s">
        <v>212</v>
      </c>
      <c r="B556" s="112" t="s">
        <v>646</v>
      </c>
      <c r="C556" s="112" t="s">
        <v>53</v>
      </c>
      <c r="D556" s="111" t="s">
        <v>647</v>
      </c>
      <c r="E556" s="405" t="s">
        <v>219</v>
      </c>
      <c r="F556" s="405"/>
      <c r="G556" s="112" t="s">
        <v>114</v>
      </c>
      <c r="H556" s="122">
        <v>0.3</v>
      </c>
      <c r="I556" s="123">
        <v>21.79</v>
      </c>
      <c r="J556" s="140">
        <v>6.53</v>
      </c>
    </row>
    <row r="557" spans="1:10" ht="24" customHeight="1" x14ac:dyDescent="0.2">
      <c r="A557" s="139" t="s">
        <v>212</v>
      </c>
      <c r="B557" s="112" t="s">
        <v>648</v>
      </c>
      <c r="C557" s="112" t="s">
        <v>53</v>
      </c>
      <c r="D557" s="111" t="s">
        <v>649</v>
      </c>
      <c r="E557" s="405" t="s">
        <v>384</v>
      </c>
      <c r="F557" s="405"/>
      <c r="G557" s="112" t="s">
        <v>480</v>
      </c>
      <c r="H557" s="122">
        <v>0.01</v>
      </c>
      <c r="I557" s="123">
        <v>46.95</v>
      </c>
      <c r="J557" s="140">
        <v>0.46</v>
      </c>
    </row>
    <row r="558" spans="1:10" ht="24" customHeight="1" x14ac:dyDescent="0.2">
      <c r="A558" s="139" t="s">
        <v>212</v>
      </c>
      <c r="B558" s="112" t="s">
        <v>650</v>
      </c>
      <c r="C558" s="112" t="s">
        <v>53</v>
      </c>
      <c r="D558" s="111" t="s">
        <v>651</v>
      </c>
      <c r="E558" s="405" t="s">
        <v>219</v>
      </c>
      <c r="F558" s="405"/>
      <c r="G558" s="112" t="s">
        <v>114</v>
      </c>
      <c r="H558" s="122">
        <v>0.15</v>
      </c>
      <c r="I558" s="123">
        <v>13.03</v>
      </c>
      <c r="J558" s="140">
        <v>1.95</v>
      </c>
    </row>
    <row r="559" spans="1:10" x14ac:dyDescent="0.2">
      <c r="A559" s="141"/>
      <c r="B559" s="142"/>
      <c r="C559" s="142"/>
      <c r="D559" s="143"/>
      <c r="E559" s="143" t="s">
        <v>220</v>
      </c>
      <c r="F559" s="144">
        <v>3.9414362000000001</v>
      </c>
      <c r="G559" s="142" t="s">
        <v>221</v>
      </c>
      <c r="H559" s="145">
        <v>4.54</v>
      </c>
      <c r="I559" s="142" t="s">
        <v>222</v>
      </c>
      <c r="J559" s="146">
        <v>8.48</v>
      </c>
    </row>
    <row r="560" spans="1:10" x14ac:dyDescent="0.2">
      <c r="A560" s="141"/>
      <c r="B560" s="142"/>
      <c r="C560" s="142"/>
      <c r="D560" s="143"/>
      <c r="E560" s="143" t="s">
        <v>223</v>
      </c>
      <c r="F560" s="144">
        <v>4.66</v>
      </c>
      <c r="G560" s="142"/>
      <c r="H560" s="404" t="s">
        <v>224</v>
      </c>
      <c r="I560" s="404"/>
      <c r="J560" s="146">
        <v>22.65</v>
      </c>
    </row>
    <row r="561" spans="1:10" ht="30" customHeight="1" thickBot="1" x14ac:dyDescent="0.25">
      <c r="A561" s="147"/>
      <c r="B561" s="148"/>
      <c r="C561" s="148"/>
      <c r="D561" s="97"/>
      <c r="E561" s="97"/>
      <c r="F561" s="97"/>
      <c r="G561" s="148" t="s">
        <v>225</v>
      </c>
      <c r="H561" s="149">
        <v>3.2</v>
      </c>
      <c r="I561" s="148" t="s">
        <v>226</v>
      </c>
      <c r="J561" s="150">
        <v>72.48</v>
      </c>
    </row>
    <row r="562" spans="1:10" ht="0.95" customHeight="1" thickTop="1" x14ac:dyDescent="0.2">
      <c r="A562" s="151"/>
      <c r="B562" s="118"/>
      <c r="C562" s="118"/>
      <c r="D562" s="115"/>
      <c r="E562" s="115"/>
      <c r="F562" s="115"/>
      <c r="G562" s="118"/>
      <c r="H562" s="118"/>
      <c r="I562" s="118"/>
      <c r="J562" s="152"/>
    </row>
    <row r="563" spans="1:10" ht="24" customHeight="1" x14ac:dyDescent="0.2">
      <c r="A563" s="40" t="s">
        <v>24</v>
      </c>
      <c r="B563" s="41"/>
      <c r="C563" s="41"/>
      <c r="D563" s="50" t="s">
        <v>25</v>
      </c>
      <c r="E563" s="50"/>
      <c r="F563" s="406"/>
      <c r="G563" s="406"/>
      <c r="H563" s="41"/>
      <c r="I563" s="41"/>
      <c r="J563" s="153">
        <v>433306.69</v>
      </c>
    </row>
    <row r="564" spans="1:10" ht="24" customHeight="1" x14ac:dyDescent="0.2">
      <c r="A564" s="40" t="s">
        <v>158</v>
      </c>
      <c r="B564" s="41"/>
      <c r="C564" s="41"/>
      <c r="D564" s="50" t="s">
        <v>159</v>
      </c>
      <c r="E564" s="50"/>
      <c r="F564" s="406"/>
      <c r="G564" s="406"/>
      <c r="H564" s="41"/>
      <c r="I564" s="41"/>
      <c r="J564" s="153">
        <v>247353.84</v>
      </c>
    </row>
    <row r="565" spans="1:10" ht="18" customHeight="1" x14ac:dyDescent="0.2">
      <c r="A565" s="154" t="s">
        <v>160</v>
      </c>
      <c r="B565" s="106" t="s">
        <v>39</v>
      </c>
      <c r="C565" s="106" t="s">
        <v>40</v>
      </c>
      <c r="D565" s="104" t="s">
        <v>9</v>
      </c>
      <c r="E565" s="407" t="s">
        <v>206</v>
      </c>
      <c r="F565" s="407"/>
      <c r="G565" s="106" t="s">
        <v>41</v>
      </c>
      <c r="H565" s="106" t="s">
        <v>42</v>
      </c>
      <c r="I565" s="106" t="s">
        <v>43</v>
      </c>
      <c r="J565" s="155" t="s">
        <v>10</v>
      </c>
    </row>
    <row r="566" spans="1:10" ht="51.95" customHeight="1" x14ac:dyDescent="0.2">
      <c r="A566" s="42" t="s">
        <v>207</v>
      </c>
      <c r="B566" s="43" t="s">
        <v>161</v>
      </c>
      <c r="C566" s="43" t="s">
        <v>46</v>
      </c>
      <c r="D566" s="51" t="s">
        <v>162</v>
      </c>
      <c r="E566" s="408" t="s">
        <v>569</v>
      </c>
      <c r="F566" s="408"/>
      <c r="G566" s="43" t="s">
        <v>48</v>
      </c>
      <c r="H566" s="119">
        <v>1</v>
      </c>
      <c r="I566" s="56">
        <v>215652.87</v>
      </c>
      <c r="J566" s="136">
        <v>215652.87</v>
      </c>
    </row>
    <row r="567" spans="1:10" ht="51.95" customHeight="1" x14ac:dyDescent="0.2">
      <c r="A567" s="139" t="s">
        <v>212</v>
      </c>
      <c r="B567" s="112" t="s">
        <v>652</v>
      </c>
      <c r="C567" s="112" t="s">
        <v>46</v>
      </c>
      <c r="D567" s="111" t="s">
        <v>653</v>
      </c>
      <c r="E567" s="405" t="s">
        <v>384</v>
      </c>
      <c r="F567" s="405"/>
      <c r="G567" s="112" t="s">
        <v>48</v>
      </c>
      <c r="H567" s="122">
        <v>1</v>
      </c>
      <c r="I567" s="123">
        <v>215652.87</v>
      </c>
      <c r="J567" s="140">
        <v>215652.87</v>
      </c>
    </row>
    <row r="568" spans="1:10" x14ac:dyDescent="0.2">
      <c r="A568" s="141"/>
      <c r="B568" s="142"/>
      <c r="C568" s="142"/>
      <c r="D568" s="143"/>
      <c r="E568" s="143" t="s">
        <v>220</v>
      </c>
      <c r="F568" s="144">
        <v>0</v>
      </c>
      <c r="G568" s="142" t="s">
        <v>221</v>
      </c>
      <c r="H568" s="145">
        <v>0</v>
      </c>
      <c r="I568" s="142" t="s">
        <v>222</v>
      </c>
      <c r="J568" s="146">
        <v>0</v>
      </c>
    </row>
    <row r="569" spans="1:10" x14ac:dyDescent="0.2">
      <c r="A569" s="141"/>
      <c r="B569" s="142"/>
      <c r="C569" s="142"/>
      <c r="D569" s="143"/>
      <c r="E569" s="143" t="s">
        <v>223</v>
      </c>
      <c r="F569" s="144">
        <v>31700.97</v>
      </c>
      <c r="G569" s="142"/>
      <c r="H569" s="404" t="s">
        <v>224</v>
      </c>
      <c r="I569" s="404"/>
      <c r="J569" s="146">
        <v>247353.84</v>
      </c>
    </row>
    <row r="570" spans="1:10" ht="30" customHeight="1" thickBot="1" x14ac:dyDescent="0.25">
      <c r="A570" s="147"/>
      <c r="B570" s="148"/>
      <c r="C570" s="148"/>
      <c r="D570" s="97"/>
      <c r="E570" s="97"/>
      <c r="F570" s="97"/>
      <c r="G570" s="148" t="s">
        <v>225</v>
      </c>
      <c r="H570" s="149">
        <v>1</v>
      </c>
      <c r="I570" s="148" t="s">
        <v>226</v>
      </c>
      <c r="J570" s="150">
        <v>247353.84</v>
      </c>
    </row>
    <row r="571" spans="1:10" ht="0.95" customHeight="1" thickTop="1" x14ac:dyDescent="0.2">
      <c r="A571" s="151"/>
      <c r="B571" s="118"/>
      <c r="C571" s="118"/>
      <c r="D571" s="115"/>
      <c r="E571" s="115"/>
      <c r="F571" s="115"/>
      <c r="G571" s="118"/>
      <c r="H571" s="118"/>
      <c r="I571" s="118"/>
      <c r="J571" s="152"/>
    </row>
    <row r="572" spans="1:10" ht="24" customHeight="1" x14ac:dyDescent="0.2">
      <c r="A572" s="40" t="s">
        <v>163</v>
      </c>
      <c r="B572" s="41"/>
      <c r="C572" s="41"/>
      <c r="D572" s="50" t="s">
        <v>164</v>
      </c>
      <c r="E572" s="50"/>
      <c r="F572" s="406"/>
      <c r="G572" s="406"/>
      <c r="H572" s="41"/>
      <c r="I572" s="41"/>
      <c r="J572" s="153">
        <v>185952.85</v>
      </c>
    </row>
    <row r="573" spans="1:10" ht="18" customHeight="1" x14ac:dyDescent="0.2">
      <c r="A573" s="154" t="s">
        <v>165</v>
      </c>
      <c r="B573" s="106" t="s">
        <v>39</v>
      </c>
      <c r="C573" s="106" t="s">
        <v>40</v>
      </c>
      <c r="D573" s="104" t="s">
        <v>9</v>
      </c>
      <c r="E573" s="407" t="s">
        <v>206</v>
      </c>
      <c r="F573" s="407"/>
      <c r="G573" s="106" t="s">
        <v>41</v>
      </c>
      <c r="H573" s="106" t="s">
        <v>42</v>
      </c>
      <c r="I573" s="106" t="s">
        <v>43</v>
      </c>
      <c r="J573" s="155" t="s">
        <v>10</v>
      </c>
    </row>
    <row r="574" spans="1:10" ht="39" customHeight="1" x14ac:dyDescent="0.2">
      <c r="A574" s="42" t="s">
        <v>207</v>
      </c>
      <c r="B574" s="43" t="s">
        <v>118</v>
      </c>
      <c r="C574" s="43" t="s">
        <v>46</v>
      </c>
      <c r="D574" s="51" t="s">
        <v>119</v>
      </c>
      <c r="E574" s="408" t="s">
        <v>530</v>
      </c>
      <c r="F574" s="408"/>
      <c r="G574" s="43" t="s">
        <v>48</v>
      </c>
      <c r="H574" s="119">
        <v>1</v>
      </c>
      <c r="I574" s="56">
        <v>41600</v>
      </c>
      <c r="J574" s="136">
        <v>41600</v>
      </c>
    </row>
    <row r="575" spans="1:10" ht="39" customHeight="1" x14ac:dyDescent="0.2">
      <c r="A575" s="139" t="s">
        <v>212</v>
      </c>
      <c r="B575" s="112" t="s">
        <v>531</v>
      </c>
      <c r="C575" s="112" t="s">
        <v>46</v>
      </c>
      <c r="D575" s="111" t="s">
        <v>119</v>
      </c>
      <c r="E575" s="405" t="s">
        <v>402</v>
      </c>
      <c r="F575" s="405"/>
      <c r="G575" s="112" t="s">
        <v>48</v>
      </c>
      <c r="H575" s="122">
        <v>1</v>
      </c>
      <c r="I575" s="123">
        <v>41600</v>
      </c>
      <c r="J575" s="140">
        <v>41600</v>
      </c>
    </row>
    <row r="576" spans="1:10" x14ac:dyDescent="0.2">
      <c r="A576" s="141"/>
      <c r="B576" s="142"/>
      <c r="C576" s="142"/>
      <c r="D576" s="143"/>
      <c r="E576" s="143" t="s">
        <v>220</v>
      </c>
      <c r="F576" s="144">
        <v>0</v>
      </c>
      <c r="G576" s="142" t="s">
        <v>221</v>
      </c>
      <c r="H576" s="145">
        <v>0</v>
      </c>
      <c r="I576" s="142" t="s">
        <v>222</v>
      </c>
      <c r="J576" s="146">
        <v>0</v>
      </c>
    </row>
    <row r="577" spans="1:10" x14ac:dyDescent="0.2">
      <c r="A577" s="141"/>
      <c r="B577" s="142"/>
      <c r="C577" s="142"/>
      <c r="D577" s="143"/>
      <c r="E577" s="143" t="s">
        <v>223</v>
      </c>
      <c r="F577" s="144">
        <v>10778.56</v>
      </c>
      <c r="G577" s="142"/>
      <c r="H577" s="404" t="s">
        <v>224</v>
      </c>
      <c r="I577" s="404"/>
      <c r="J577" s="146">
        <v>52378.559999999998</v>
      </c>
    </row>
    <row r="578" spans="1:10" ht="30" customHeight="1" thickBot="1" x14ac:dyDescent="0.25">
      <c r="A578" s="147"/>
      <c r="B578" s="148"/>
      <c r="C578" s="148"/>
      <c r="D578" s="97"/>
      <c r="E578" s="97"/>
      <c r="F578" s="97"/>
      <c r="G578" s="148" t="s">
        <v>225</v>
      </c>
      <c r="H578" s="149">
        <v>1</v>
      </c>
      <c r="I578" s="148" t="s">
        <v>226</v>
      </c>
      <c r="J578" s="150">
        <v>52378.559999999998</v>
      </c>
    </row>
    <row r="579" spans="1:10" ht="0.95" customHeight="1" thickTop="1" x14ac:dyDescent="0.2">
      <c r="A579" s="151"/>
      <c r="B579" s="118"/>
      <c r="C579" s="118"/>
      <c r="D579" s="115"/>
      <c r="E579" s="115"/>
      <c r="F579" s="115"/>
      <c r="G579" s="118"/>
      <c r="H579" s="118"/>
      <c r="I579" s="118"/>
      <c r="J579" s="152"/>
    </row>
    <row r="580" spans="1:10" ht="18" customHeight="1" x14ac:dyDescent="0.2">
      <c r="A580" s="154" t="s">
        <v>166</v>
      </c>
      <c r="B580" s="106" t="s">
        <v>39</v>
      </c>
      <c r="C580" s="106" t="s">
        <v>40</v>
      </c>
      <c r="D580" s="104" t="s">
        <v>9</v>
      </c>
      <c r="E580" s="407" t="s">
        <v>206</v>
      </c>
      <c r="F580" s="407"/>
      <c r="G580" s="106" t="s">
        <v>41</v>
      </c>
      <c r="H580" s="106" t="s">
        <v>42</v>
      </c>
      <c r="I580" s="106" t="s">
        <v>43</v>
      </c>
      <c r="J580" s="155" t="s">
        <v>10</v>
      </c>
    </row>
    <row r="581" spans="1:10" ht="39" customHeight="1" x14ac:dyDescent="0.2">
      <c r="A581" s="42" t="s">
        <v>207</v>
      </c>
      <c r="B581" s="43" t="s">
        <v>167</v>
      </c>
      <c r="C581" s="43" t="s">
        <v>46</v>
      </c>
      <c r="D581" s="51" t="s">
        <v>168</v>
      </c>
      <c r="E581" s="408" t="s">
        <v>569</v>
      </c>
      <c r="F581" s="408"/>
      <c r="G581" s="43" t="s">
        <v>48</v>
      </c>
      <c r="H581" s="119">
        <v>1</v>
      </c>
      <c r="I581" s="56">
        <v>24372.28</v>
      </c>
      <c r="J581" s="136">
        <v>24372.28</v>
      </c>
    </row>
    <row r="582" spans="1:10" ht="26.1" customHeight="1" x14ac:dyDescent="0.2">
      <c r="A582" s="137" t="s">
        <v>209</v>
      </c>
      <c r="B582" s="109" t="s">
        <v>654</v>
      </c>
      <c r="C582" s="109" t="s">
        <v>53</v>
      </c>
      <c r="D582" s="107" t="s">
        <v>655</v>
      </c>
      <c r="E582" s="403" t="s">
        <v>208</v>
      </c>
      <c r="F582" s="403"/>
      <c r="G582" s="109" t="s">
        <v>480</v>
      </c>
      <c r="H582" s="120">
        <v>6741.3</v>
      </c>
      <c r="I582" s="121">
        <v>0.04</v>
      </c>
      <c r="J582" s="138">
        <v>269.64999999999998</v>
      </c>
    </row>
    <row r="583" spans="1:10" ht="39" customHeight="1" x14ac:dyDescent="0.2">
      <c r="A583" s="137" t="s">
        <v>209</v>
      </c>
      <c r="B583" s="109" t="s">
        <v>656</v>
      </c>
      <c r="C583" s="109" t="s">
        <v>53</v>
      </c>
      <c r="D583" s="107" t="s">
        <v>657</v>
      </c>
      <c r="E583" s="403" t="s">
        <v>658</v>
      </c>
      <c r="F583" s="403"/>
      <c r="G583" s="109" t="s">
        <v>659</v>
      </c>
      <c r="H583" s="120">
        <v>972.16</v>
      </c>
      <c r="I583" s="121">
        <v>2.89</v>
      </c>
      <c r="J583" s="138">
        <v>2809.54</v>
      </c>
    </row>
    <row r="584" spans="1:10" ht="24" customHeight="1" x14ac:dyDescent="0.2">
      <c r="A584" s="139" t="s">
        <v>212</v>
      </c>
      <c r="B584" s="112" t="s">
        <v>572</v>
      </c>
      <c r="C584" s="112" t="s">
        <v>46</v>
      </c>
      <c r="D584" s="111" t="s">
        <v>573</v>
      </c>
      <c r="E584" s="405" t="s">
        <v>219</v>
      </c>
      <c r="F584" s="405"/>
      <c r="G584" s="112" t="s">
        <v>574</v>
      </c>
      <c r="H584" s="122">
        <v>15</v>
      </c>
      <c r="I584" s="123">
        <v>305.10000000000002</v>
      </c>
      <c r="J584" s="140">
        <v>4576.5</v>
      </c>
    </row>
    <row r="585" spans="1:10" ht="26.1" customHeight="1" x14ac:dyDescent="0.2">
      <c r="A585" s="139" t="s">
        <v>212</v>
      </c>
      <c r="B585" s="112" t="s">
        <v>660</v>
      </c>
      <c r="C585" s="112" t="s">
        <v>122</v>
      </c>
      <c r="D585" s="111" t="s">
        <v>661</v>
      </c>
      <c r="E585" s="405" t="s">
        <v>402</v>
      </c>
      <c r="F585" s="405"/>
      <c r="G585" s="112" t="s">
        <v>88</v>
      </c>
      <c r="H585" s="122">
        <v>30.93</v>
      </c>
      <c r="I585" s="123">
        <v>31.247299999999999</v>
      </c>
      <c r="J585" s="140">
        <v>966.47</v>
      </c>
    </row>
    <row r="586" spans="1:10" ht="26.1" customHeight="1" x14ac:dyDescent="0.2">
      <c r="A586" s="139" t="s">
        <v>212</v>
      </c>
      <c r="B586" s="112" t="s">
        <v>662</v>
      </c>
      <c r="C586" s="112" t="s">
        <v>122</v>
      </c>
      <c r="D586" s="111" t="s">
        <v>663</v>
      </c>
      <c r="E586" s="405" t="s">
        <v>402</v>
      </c>
      <c r="F586" s="405"/>
      <c r="G586" s="112" t="s">
        <v>88</v>
      </c>
      <c r="H586" s="122">
        <v>30.93</v>
      </c>
      <c r="I586" s="123">
        <v>99.488</v>
      </c>
      <c r="J586" s="140">
        <v>3077.16</v>
      </c>
    </row>
    <row r="587" spans="1:10" ht="26.1" customHeight="1" x14ac:dyDescent="0.2">
      <c r="A587" s="139" t="s">
        <v>212</v>
      </c>
      <c r="B587" s="112" t="s">
        <v>664</v>
      </c>
      <c r="C587" s="112" t="s">
        <v>122</v>
      </c>
      <c r="D587" s="111" t="s">
        <v>542</v>
      </c>
      <c r="E587" s="405" t="s">
        <v>402</v>
      </c>
      <c r="F587" s="405"/>
      <c r="G587" s="112" t="s">
        <v>88</v>
      </c>
      <c r="H587" s="122">
        <v>30.93</v>
      </c>
      <c r="I587" s="123">
        <v>66.735399999999998</v>
      </c>
      <c r="J587" s="140">
        <v>2064.12</v>
      </c>
    </row>
    <row r="588" spans="1:10" ht="26.1" customHeight="1" x14ac:dyDescent="0.2">
      <c r="A588" s="139" t="s">
        <v>212</v>
      </c>
      <c r="B588" s="112" t="s">
        <v>665</v>
      </c>
      <c r="C588" s="112" t="s">
        <v>122</v>
      </c>
      <c r="D588" s="111" t="s">
        <v>544</v>
      </c>
      <c r="E588" s="405" t="s">
        <v>402</v>
      </c>
      <c r="F588" s="405"/>
      <c r="G588" s="112" t="s">
        <v>88</v>
      </c>
      <c r="H588" s="122">
        <v>30.93</v>
      </c>
      <c r="I588" s="123">
        <v>0.74460000000000004</v>
      </c>
      <c r="J588" s="140">
        <v>23.03</v>
      </c>
    </row>
    <row r="589" spans="1:10" ht="26.1" customHeight="1" x14ac:dyDescent="0.2">
      <c r="A589" s="139" t="s">
        <v>212</v>
      </c>
      <c r="B589" s="112" t="s">
        <v>666</v>
      </c>
      <c r="C589" s="112" t="s">
        <v>122</v>
      </c>
      <c r="D589" s="111" t="s">
        <v>546</v>
      </c>
      <c r="E589" s="405" t="s">
        <v>402</v>
      </c>
      <c r="F589" s="405"/>
      <c r="G589" s="112" t="s">
        <v>88</v>
      </c>
      <c r="H589" s="122">
        <v>30.93</v>
      </c>
      <c r="I589" s="123">
        <v>1.3365</v>
      </c>
      <c r="J589" s="140">
        <v>41.33</v>
      </c>
    </row>
    <row r="590" spans="1:10" ht="24" customHeight="1" x14ac:dyDescent="0.2">
      <c r="A590" s="139" t="s">
        <v>212</v>
      </c>
      <c r="B590" s="112" t="s">
        <v>667</v>
      </c>
      <c r="C590" s="112" t="s">
        <v>122</v>
      </c>
      <c r="D590" s="111" t="s">
        <v>548</v>
      </c>
      <c r="E590" s="405" t="s">
        <v>402</v>
      </c>
      <c r="F590" s="405"/>
      <c r="G590" s="112" t="s">
        <v>88</v>
      </c>
      <c r="H590" s="122">
        <v>30.93</v>
      </c>
      <c r="I590" s="123">
        <v>18.421900000000001</v>
      </c>
      <c r="J590" s="140">
        <v>569.78</v>
      </c>
    </row>
    <row r="591" spans="1:10" ht="26.1" customHeight="1" x14ac:dyDescent="0.2">
      <c r="A591" s="139" t="s">
        <v>212</v>
      </c>
      <c r="B591" s="112" t="s">
        <v>668</v>
      </c>
      <c r="C591" s="112" t="s">
        <v>122</v>
      </c>
      <c r="D591" s="111" t="s">
        <v>550</v>
      </c>
      <c r="E591" s="405" t="s">
        <v>402</v>
      </c>
      <c r="F591" s="405"/>
      <c r="G591" s="112" t="s">
        <v>88</v>
      </c>
      <c r="H591" s="122">
        <v>30.93</v>
      </c>
      <c r="I591" s="123">
        <v>1.4288000000000001</v>
      </c>
      <c r="J591" s="140">
        <v>44.19</v>
      </c>
    </row>
    <row r="592" spans="1:10" ht="26.1" customHeight="1" x14ac:dyDescent="0.2">
      <c r="A592" s="139" t="s">
        <v>212</v>
      </c>
      <c r="B592" s="112" t="s">
        <v>669</v>
      </c>
      <c r="C592" s="112" t="s">
        <v>122</v>
      </c>
      <c r="D592" s="111" t="s">
        <v>552</v>
      </c>
      <c r="E592" s="405" t="s">
        <v>402</v>
      </c>
      <c r="F592" s="405"/>
      <c r="G592" s="112" t="s">
        <v>88</v>
      </c>
      <c r="H592" s="122">
        <v>30.93</v>
      </c>
      <c r="I592" s="123">
        <v>14.453099999999999</v>
      </c>
      <c r="J592" s="140">
        <v>447.03</v>
      </c>
    </row>
    <row r="593" spans="1:10" ht="24" customHeight="1" x14ac:dyDescent="0.2">
      <c r="A593" s="139" t="s">
        <v>212</v>
      </c>
      <c r="B593" s="112" t="s">
        <v>670</v>
      </c>
      <c r="C593" s="112" t="s">
        <v>122</v>
      </c>
      <c r="D593" s="111" t="s">
        <v>557</v>
      </c>
      <c r="E593" s="405" t="s">
        <v>219</v>
      </c>
      <c r="F593" s="405"/>
      <c r="G593" s="112" t="s">
        <v>124</v>
      </c>
      <c r="H593" s="122">
        <v>61.87</v>
      </c>
      <c r="I593" s="123">
        <v>31.9499</v>
      </c>
      <c r="J593" s="140">
        <v>1976.74</v>
      </c>
    </row>
    <row r="594" spans="1:10" ht="24" customHeight="1" x14ac:dyDescent="0.2">
      <c r="A594" s="139" t="s">
        <v>212</v>
      </c>
      <c r="B594" s="112" t="s">
        <v>671</v>
      </c>
      <c r="C594" s="112" t="s">
        <v>82</v>
      </c>
      <c r="D594" s="111" t="s">
        <v>672</v>
      </c>
      <c r="E594" s="405" t="s">
        <v>219</v>
      </c>
      <c r="F594" s="405"/>
      <c r="G594" s="112" t="s">
        <v>114</v>
      </c>
      <c r="H594" s="122">
        <v>30.93</v>
      </c>
      <c r="I594" s="123">
        <v>207.46</v>
      </c>
      <c r="J594" s="140">
        <v>6416.73</v>
      </c>
    </row>
    <row r="595" spans="1:10" ht="24" customHeight="1" x14ac:dyDescent="0.2">
      <c r="A595" s="139" t="s">
        <v>212</v>
      </c>
      <c r="B595" s="112" t="s">
        <v>673</v>
      </c>
      <c r="C595" s="112" t="s">
        <v>122</v>
      </c>
      <c r="D595" s="111" t="s">
        <v>561</v>
      </c>
      <c r="E595" s="405" t="s">
        <v>219</v>
      </c>
      <c r="F595" s="405"/>
      <c r="G595" s="112" t="s">
        <v>124</v>
      </c>
      <c r="H595" s="122">
        <v>30.93</v>
      </c>
      <c r="I595" s="123">
        <v>35.241500000000002</v>
      </c>
      <c r="J595" s="140">
        <v>1090.01</v>
      </c>
    </row>
    <row r="596" spans="1:10" x14ac:dyDescent="0.2">
      <c r="A596" s="141"/>
      <c r="B596" s="142"/>
      <c r="C596" s="142"/>
      <c r="D596" s="143"/>
      <c r="E596" s="143" t="s">
        <v>220</v>
      </c>
      <c r="F596" s="144">
        <v>6823.555658842668</v>
      </c>
      <c r="G596" s="142" t="s">
        <v>221</v>
      </c>
      <c r="H596" s="145">
        <v>7857.32</v>
      </c>
      <c r="I596" s="142" t="s">
        <v>222</v>
      </c>
      <c r="J596" s="146">
        <v>14680.88</v>
      </c>
    </row>
    <row r="597" spans="1:10" x14ac:dyDescent="0.2">
      <c r="A597" s="141"/>
      <c r="B597" s="142"/>
      <c r="C597" s="142"/>
      <c r="D597" s="143"/>
      <c r="E597" s="143" t="s">
        <v>223</v>
      </c>
      <c r="F597" s="144">
        <v>6314.85</v>
      </c>
      <c r="G597" s="142"/>
      <c r="H597" s="404" t="s">
        <v>224</v>
      </c>
      <c r="I597" s="404"/>
      <c r="J597" s="146">
        <v>30687.13</v>
      </c>
    </row>
    <row r="598" spans="1:10" ht="30" customHeight="1" thickBot="1" x14ac:dyDescent="0.25">
      <c r="A598" s="147"/>
      <c r="B598" s="148"/>
      <c r="C598" s="148"/>
      <c r="D598" s="97"/>
      <c r="E598" s="97"/>
      <c r="F598" s="97"/>
      <c r="G598" s="148" t="s">
        <v>225</v>
      </c>
      <c r="H598" s="149">
        <v>1</v>
      </c>
      <c r="I598" s="148" t="s">
        <v>226</v>
      </c>
      <c r="J598" s="150">
        <v>30687.13</v>
      </c>
    </row>
    <row r="599" spans="1:10" ht="0.95" customHeight="1" thickTop="1" x14ac:dyDescent="0.2">
      <c r="A599" s="151"/>
      <c r="B599" s="118"/>
      <c r="C599" s="118"/>
      <c r="D599" s="115"/>
      <c r="E599" s="115"/>
      <c r="F599" s="115"/>
      <c r="G599" s="118"/>
      <c r="H599" s="118"/>
      <c r="I599" s="118"/>
      <c r="J599" s="152"/>
    </row>
    <row r="600" spans="1:10" ht="18" customHeight="1" x14ac:dyDescent="0.2">
      <c r="A600" s="154" t="s">
        <v>169</v>
      </c>
      <c r="B600" s="106" t="s">
        <v>39</v>
      </c>
      <c r="C600" s="106" t="s">
        <v>40</v>
      </c>
      <c r="D600" s="104" t="s">
        <v>9</v>
      </c>
      <c r="E600" s="407" t="s">
        <v>206</v>
      </c>
      <c r="F600" s="407"/>
      <c r="G600" s="106" t="s">
        <v>41</v>
      </c>
      <c r="H600" s="106" t="s">
        <v>42</v>
      </c>
      <c r="I600" s="106" t="s">
        <v>43</v>
      </c>
      <c r="J600" s="155" t="s">
        <v>10</v>
      </c>
    </row>
    <row r="601" spans="1:10" ht="26.1" customHeight="1" x14ac:dyDescent="0.2">
      <c r="A601" s="42" t="s">
        <v>207</v>
      </c>
      <c r="B601" s="43" t="s">
        <v>170</v>
      </c>
      <c r="C601" s="43" t="s">
        <v>46</v>
      </c>
      <c r="D601" s="51" t="s">
        <v>171</v>
      </c>
      <c r="E601" s="408" t="s">
        <v>569</v>
      </c>
      <c r="F601" s="408"/>
      <c r="G601" s="43" t="s">
        <v>48</v>
      </c>
      <c r="H601" s="119">
        <v>1</v>
      </c>
      <c r="I601" s="56">
        <v>24859.71</v>
      </c>
      <c r="J601" s="136">
        <v>24859.71</v>
      </c>
    </row>
    <row r="602" spans="1:10" ht="24" customHeight="1" x14ac:dyDescent="0.2">
      <c r="A602" s="139" t="s">
        <v>212</v>
      </c>
      <c r="B602" s="112" t="s">
        <v>572</v>
      </c>
      <c r="C602" s="112" t="s">
        <v>46</v>
      </c>
      <c r="D602" s="111" t="s">
        <v>573</v>
      </c>
      <c r="E602" s="405" t="s">
        <v>219</v>
      </c>
      <c r="F602" s="405"/>
      <c r="G602" s="112" t="s">
        <v>574</v>
      </c>
      <c r="H602" s="122">
        <v>15</v>
      </c>
      <c r="I602" s="123">
        <v>305.10000000000002</v>
      </c>
      <c r="J602" s="140">
        <v>4576.5</v>
      </c>
    </row>
    <row r="603" spans="1:10" ht="24" customHeight="1" x14ac:dyDescent="0.2">
      <c r="A603" s="139" t="s">
        <v>212</v>
      </c>
      <c r="B603" s="112" t="s">
        <v>674</v>
      </c>
      <c r="C603" s="112" t="s">
        <v>53</v>
      </c>
      <c r="D603" s="111" t="s">
        <v>675</v>
      </c>
      <c r="E603" s="405" t="s">
        <v>384</v>
      </c>
      <c r="F603" s="405"/>
      <c r="G603" s="112" t="s">
        <v>480</v>
      </c>
      <c r="H603" s="122">
        <v>70</v>
      </c>
      <c r="I603" s="123">
        <v>62.02</v>
      </c>
      <c r="J603" s="140">
        <v>4341.3999999999996</v>
      </c>
    </row>
    <row r="604" spans="1:10" ht="26.1" customHeight="1" x14ac:dyDescent="0.2">
      <c r="A604" s="139" t="s">
        <v>212</v>
      </c>
      <c r="B604" s="112" t="s">
        <v>662</v>
      </c>
      <c r="C604" s="112" t="s">
        <v>122</v>
      </c>
      <c r="D604" s="111" t="s">
        <v>663</v>
      </c>
      <c r="E604" s="405" t="s">
        <v>402</v>
      </c>
      <c r="F604" s="405"/>
      <c r="G604" s="112" t="s">
        <v>88</v>
      </c>
      <c r="H604" s="122">
        <v>30.93</v>
      </c>
      <c r="I604" s="123">
        <v>99.488</v>
      </c>
      <c r="J604" s="140">
        <v>3077.16</v>
      </c>
    </row>
    <row r="605" spans="1:10" ht="26.1" customHeight="1" x14ac:dyDescent="0.2">
      <c r="A605" s="139" t="s">
        <v>212</v>
      </c>
      <c r="B605" s="112" t="s">
        <v>664</v>
      </c>
      <c r="C605" s="112" t="s">
        <v>122</v>
      </c>
      <c r="D605" s="111" t="s">
        <v>542</v>
      </c>
      <c r="E605" s="405" t="s">
        <v>402</v>
      </c>
      <c r="F605" s="405"/>
      <c r="G605" s="112" t="s">
        <v>88</v>
      </c>
      <c r="H605" s="122">
        <v>30.93</v>
      </c>
      <c r="I605" s="123">
        <v>66.735399999999998</v>
      </c>
      <c r="J605" s="140">
        <v>2064.12</v>
      </c>
    </row>
    <row r="606" spans="1:10" ht="26.1" customHeight="1" x14ac:dyDescent="0.2">
      <c r="A606" s="139" t="s">
        <v>212</v>
      </c>
      <c r="B606" s="112" t="s">
        <v>665</v>
      </c>
      <c r="C606" s="112" t="s">
        <v>122</v>
      </c>
      <c r="D606" s="111" t="s">
        <v>544</v>
      </c>
      <c r="E606" s="405" t="s">
        <v>402</v>
      </c>
      <c r="F606" s="405"/>
      <c r="G606" s="112" t="s">
        <v>88</v>
      </c>
      <c r="H606" s="122">
        <v>30.93</v>
      </c>
      <c r="I606" s="123">
        <v>0.74460000000000004</v>
      </c>
      <c r="J606" s="140">
        <v>23.03</v>
      </c>
    </row>
    <row r="607" spans="1:10" ht="26.1" customHeight="1" x14ac:dyDescent="0.2">
      <c r="A607" s="139" t="s">
        <v>212</v>
      </c>
      <c r="B607" s="112" t="s">
        <v>666</v>
      </c>
      <c r="C607" s="112" t="s">
        <v>122</v>
      </c>
      <c r="D607" s="111" t="s">
        <v>546</v>
      </c>
      <c r="E607" s="405" t="s">
        <v>402</v>
      </c>
      <c r="F607" s="405"/>
      <c r="G607" s="112" t="s">
        <v>88</v>
      </c>
      <c r="H607" s="122">
        <v>30.93</v>
      </c>
      <c r="I607" s="123">
        <v>1.3365</v>
      </c>
      <c r="J607" s="140">
        <v>41.33</v>
      </c>
    </row>
    <row r="608" spans="1:10" ht="24" customHeight="1" x14ac:dyDescent="0.2">
      <c r="A608" s="139" t="s">
        <v>212</v>
      </c>
      <c r="B608" s="112" t="s">
        <v>667</v>
      </c>
      <c r="C608" s="112" t="s">
        <v>122</v>
      </c>
      <c r="D608" s="111" t="s">
        <v>548</v>
      </c>
      <c r="E608" s="405" t="s">
        <v>402</v>
      </c>
      <c r="F608" s="405"/>
      <c r="G608" s="112" t="s">
        <v>88</v>
      </c>
      <c r="H608" s="122">
        <v>30.93</v>
      </c>
      <c r="I608" s="123">
        <v>18.421900000000001</v>
      </c>
      <c r="J608" s="140">
        <v>569.78</v>
      </c>
    </row>
    <row r="609" spans="1:10" ht="26.1" customHeight="1" x14ac:dyDescent="0.2">
      <c r="A609" s="139" t="s">
        <v>212</v>
      </c>
      <c r="B609" s="112" t="s">
        <v>668</v>
      </c>
      <c r="C609" s="112" t="s">
        <v>122</v>
      </c>
      <c r="D609" s="111" t="s">
        <v>550</v>
      </c>
      <c r="E609" s="405" t="s">
        <v>402</v>
      </c>
      <c r="F609" s="405"/>
      <c r="G609" s="112" t="s">
        <v>88</v>
      </c>
      <c r="H609" s="122">
        <v>30.93</v>
      </c>
      <c r="I609" s="123">
        <v>1.4288000000000001</v>
      </c>
      <c r="J609" s="140">
        <v>44.19</v>
      </c>
    </row>
    <row r="610" spans="1:10" ht="26.1" customHeight="1" x14ac:dyDescent="0.2">
      <c r="A610" s="139" t="s">
        <v>212</v>
      </c>
      <c r="B610" s="112" t="s">
        <v>669</v>
      </c>
      <c r="C610" s="112" t="s">
        <v>122</v>
      </c>
      <c r="D610" s="111" t="s">
        <v>552</v>
      </c>
      <c r="E610" s="405" t="s">
        <v>402</v>
      </c>
      <c r="F610" s="405"/>
      <c r="G610" s="112" t="s">
        <v>88</v>
      </c>
      <c r="H610" s="122">
        <v>30.93</v>
      </c>
      <c r="I610" s="123">
        <v>14.453099999999999</v>
      </c>
      <c r="J610" s="140">
        <v>447.03</v>
      </c>
    </row>
    <row r="611" spans="1:10" ht="24" customHeight="1" x14ac:dyDescent="0.2">
      <c r="A611" s="139" t="s">
        <v>212</v>
      </c>
      <c r="B611" s="112" t="s">
        <v>670</v>
      </c>
      <c r="C611" s="112" t="s">
        <v>122</v>
      </c>
      <c r="D611" s="111" t="s">
        <v>557</v>
      </c>
      <c r="E611" s="405" t="s">
        <v>219</v>
      </c>
      <c r="F611" s="405"/>
      <c r="G611" s="112" t="s">
        <v>124</v>
      </c>
      <c r="H611" s="122">
        <v>67.87</v>
      </c>
      <c r="I611" s="123">
        <v>31.9499</v>
      </c>
      <c r="J611" s="140">
        <v>2168.4299999999998</v>
      </c>
    </row>
    <row r="612" spans="1:10" ht="24" customHeight="1" x14ac:dyDescent="0.2">
      <c r="A612" s="139" t="s">
        <v>212</v>
      </c>
      <c r="B612" s="112" t="s">
        <v>671</v>
      </c>
      <c r="C612" s="112" t="s">
        <v>82</v>
      </c>
      <c r="D612" s="111" t="s">
        <v>672</v>
      </c>
      <c r="E612" s="405" t="s">
        <v>219</v>
      </c>
      <c r="F612" s="405"/>
      <c r="G612" s="112" t="s">
        <v>114</v>
      </c>
      <c r="H612" s="122">
        <v>30.93</v>
      </c>
      <c r="I612" s="123">
        <v>207.46</v>
      </c>
      <c r="J612" s="140">
        <v>6416.73</v>
      </c>
    </row>
    <row r="613" spans="1:10" ht="24" customHeight="1" x14ac:dyDescent="0.2">
      <c r="A613" s="139" t="s">
        <v>212</v>
      </c>
      <c r="B613" s="112" t="s">
        <v>673</v>
      </c>
      <c r="C613" s="112" t="s">
        <v>122</v>
      </c>
      <c r="D613" s="111" t="s">
        <v>561</v>
      </c>
      <c r="E613" s="405" t="s">
        <v>219</v>
      </c>
      <c r="F613" s="405"/>
      <c r="G613" s="112" t="s">
        <v>124</v>
      </c>
      <c r="H613" s="122">
        <v>30.93</v>
      </c>
      <c r="I613" s="123">
        <v>35.241500000000002</v>
      </c>
      <c r="J613" s="140">
        <v>1090.01</v>
      </c>
    </row>
    <row r="614" spans="1:10" x14ac:dyDescent="0.2">
      <c r="A614" s="141"/>
      <c r="B614" s="142"/>
      <c r="C614" s="142"/>
      <c r="D614" s="143"/>
      <c r="E614" s="143" t="s">
        <v>220</v>
      </c>
      <c r="F614" s="144">
        <v>6624.0622820999997</v>
      </c>
      <c r="G614" s="142" t="s">
        <v>221</v>
      </c>
      <c r="H614" s="145">
        <v>7627.61</v>
      </c>
      <c r="I614" s="142" t="s">
        <v>222</v>
      </c>
      <c r="J614" s="146">
        <v>14251.67</v>
      </c>
    </row>
    <row r="615" spans="1:10" x14ac:dyDescent="0.2">
      <c r="A615" s="141"/>
      <c r="B615" s="142"/>
      <c r="C615" s="142"/>
      <c r="D615" s="143"/>
      <c r="E615" s="143" t="s">
        <v>223</v>
      </c>
      <c r="F615" s="144">
        <v>6441.15</v>
      </c>
      <c r="G615" s="142"/>
      <c r="H615" s="404" t="s">
        <v>224</v>
      </c>
      <c r="I615" s="404"/>
      <c r="J615" s="146">
        <v>31300.86</v>
      </c>
    </row>
    <row r="616" spans="1:10" ht="30" customHeight="1" thickBot="1" x14ac:dyDescent="0.25">
      <c r="A616" s="147"/>
      <c r="B616" s="148"/>
      <c r="C616" s="148"/>
      <c r="D616" s="97"/>
      <c r="E616" s="97"/>
      <c r="F616" s="97"/>
      <c r="G616" s="148" t="s">
        <v>225</v>
      </c>
      <c r="H616" s="149">
        <v>1</v>
      </c>
      <c r="I616" s="148" t="s">
        <v>226</v>
      </c>
      <c r="J616" s="150">
        <v>31300.86</v>
      </c>
    </row>
    <row r="617" spans="1:10" ht="0.95" customHeight="1" thickTop="1" x14ac:dyDescent="0.2">
      <c r="A617" s="151"/>
      <c r="B617" s="118"/>
      <c r="C617" s="118"/>
      <c r="D617" s="115"/>
      <c r="E617" s="115"/>
      <c r="F617" s="115"/>
      <c r="G617" s="118"/>
      <c r="H617" s="118"/>
      <c r="I617" s="118"/>
      <c r="J617" s="152"/>
    </row>
    <row r="618" spans="1:10" ht="18" customHeight="1" x14ac:dyDescent="0.2">
      <c r="A618" s="154" t="s">
        <v>172</v>
      </c>
      <c r="B618" s="106" t="s">
        <v>39</v>
      </c>
      <c r="C618" s="106" t="s">
        <v>40</v>
      </c>
      <c r="D618" s="104" t="s">
        <v>9</v>
      </c>
      <c r="E618" s="407" t="s">
        <v>206</v>
      </c>
      <c r="F618" s="407"/>
      <c r="G618" s="106" t="s">
        <v>41</v>
      </c>
      <c r="H618" s="106" t="s">
        <v>42</v>
      </c>
      <c r="I618" s="106" t="s">
        <v>43</v>
      </c>
      <c r="J618" s="155" t="s">
        <v>10</v>
      </c>
    </row>
    <row r="619" spans="1:10" ht="24" customHeight="1" x14ac:dyDescent="0.2">
      <c r="A619" s="42" t="s">
        <v>207</v>
      </c>
      <c r="B619" s="43" t="s">
        <v>173</v>
      </c>
      <c r="C619" s="43" t="s">
        <v>46</v>
      </c>
      <c r="D619" s="51" t="s">
        <v>174</v>
      </c>
      <c r="E619" s="408" t="s">
        <v>569</v>
      </c>
      <c r="F619" s="408"/>
      <c r="G619" s="43" t="s">
        <v>48</v>
      </c>
      <c r="H619" s="119">
        <v>1</v>
      </c>
      <c r="I619" s="56">
        <v>30846.49</v>
      </c>
      <c r="J619" s="136">
        <v>30846.49</v>
      </c>
    </row>
    <row r="620" spans="1:10" ht="39" customHeight="1" x14ac:dyDescent="0.2">
      <c r="A620" s="137" t="s">
        <v>209</v>
      </c>
      <c r="B620" s="109" t="s">
        <v>676</v>
      </c>
      <c r="C620" s="109" t="s">
        <v>53</v>
      </c>
      <c r="D620" s="107" t="s">
        <v>677</v>
      </c>
      <c r="E620" s="403" t="s">
        <v>590</v>
      </c>
      <c r="F620" s="403"/>
      <c r="G620" s="109" t="s">
        <v>114</v>
      </c>
      <c r="H620" s="120">
        <v>30.93</v>
      </c>
      <c r="I620" s="121">
        <v>0.78</v>
      </c>
      <c r="J620" s="138">
        <v>24.12</v>
      </c>
    </row>
    <row r="621" spans="1:10" ht="39" customHeight="1" x14ac:dyDescent="0.2">
      <c r="A621" s="137" t="s">
        <v>209</v>
      </c>
      <c r="B621" s="109" t="s">
        <v>678</v>
      </c>
      <c r="C621" s="109" t="s">
        <v>53</v>
      </c>
      <c r="D621" s="107" t="s">
        <v>679</v>
      </c>
      <c r="E621" s="403" t="s">
        <v>590</v>
      </c>
      <c r="F621" s="403"/>
      <c r="G621" s="109" t="s">
        <v>114</v>
      </c>
      <c r="H621" s="120">
        <v>30.93</v>
      </c>
      <c r="I621" s="121">
        <v>111.61</v>
      </c>
      <c r="J621" s="138">
        <v>3452.09</v>
      </c>
    </row>
    <row r="622" spans="1:10" ht="39" customHeight="1" x14ac:dyDescent="0.2">
      <c r="A622" s="137" t="s">
        <v>209</v>
      </c>
      <c r="B622" s="109" t="s">
        <v>680</v>
      </c>
      <c r="C622" s="109" t="s">
        <v>53</v>
      </c>
      <c r="D622" s="107" t="s">
        <v>681</v>
      </c>
      <c r="E622" s="403" t="s">
        <v>590</v>
      </c>
      <c r="F622" s="403"/>
      <c r="G622" s="109" t="s">
        <v>591</v>
      </c>
      <c r="H622" s="120">
        <v>24</v>
      </c>
      <c r="I622" s="121">
        <v>206.32</v>
      </c>
      <c r="J622" s="138">
        <v>4951.68</v>
      </c>
    </row>
    <row r="623" spans="1:10" ht="24" customHeight="1" x14ac:dyDescent="0.2">
      <c r="A623" s="139" t="s">
        <v>212</v>
      </c>
      <c r="B623" s="112" t="s">
        <v>572</v>
      </c>
      <c r="C623" s="112" t="s">
        <v>46</v>
      </c>
      <c r="D623" s="111" t="s">
        <v>573</v>
      </c>
      <c r="E623" s="405" t="s">
        <v>219</v>
      </c>
      <c r="F623" s="405"/>
      <c r="G623" s="112" t="s">
        <v>574</v>
      </c>
      <c r="H623" s="122">
        <v>15</v>
      </c>
      <c r="I623" s="123">
        <v>305.10000000000002</v>
      </c>
      <c r="J623" s="140">
        <v>4576.5</v>
      </c>
    </row>
    <row r="624" spans="1:10" ht="26.1" customHeight="1" x14ac:dyDescent="0.2">
      <c r="A624" s="139" t="s">
        <v>212</v>
      </c>
      <c r="B624" s="112" t="s">
        <v>682</v>
      </c>
      <c r="C624" s="112" t="s">
        <v>53</v>
      </c>
      <c r="D624" s="111" t="s">
        <v>683</v>
      </c>
      <c r="E624" s="405" t="s">
        <v>384</v>
      </c>
      <c r="F624" s="405"/>
      <c r="G624" s="112" t="s">
        <v>455</v>
      </c>
      <c r="H624" s="122">
        <v>15</v>
      </c>
      <c r="I624" s="123">
        <v>33.340000000000003</v>
      </c>
      <c r="J624" s="140">
        <v>500.1</v>
      </c>
    </row>
    <row r="625" spans="1:10" ht="51.95" customHeight="1" x14ac:dyDescent="0.2">
      <c r="A625" s="139" t="s">
        <v>212</v>
      </c>
      <c r="B625" s="112" t="s">
        <v>684</v>
      </c>
      <c r="C625" s="112" t="s">
        <v>53</v>
      </c>
      <c r="D625" s="111" t="s">
        <v>685</v>
      </c>
      <c r="E625" s="405" t="s">
        <v>402</v>
      </c>
      <c r="F625" s="405"/>
      <c r="G625" s="112" t="s">
        <v>88</v>
      </c>
      <c r="H625" s="122">
        <v>1</v>
      </c>
      <c r="I625" s="123">
        <v>1219.72</v>
      </c>
      <c r="J625" s="140">
        <v>1219.72</v>
      </c>
    </row>
    <row r="626" spans="1:10" ht="39" customHeight="1" x14ac:dyDescent="0.2">
      <c r="A626" s="139" t="s">
        <v>212</v>
      </c>
      <c r="B626" s="112" t="s">
        <v>686</v>
      </c>
      <c r="C626" s="112" t="s">
        <v>53</v>
      </c>
      <c r="D626" s="111" t="s">
        <v>687</v>
      </c>
      <c r="E626" s="405" t="s">
        <v>384</v>
      </c>
      <c r="F626" s="405"/>
      <c r="G626" s="112" t="s">
        <v>455</v>
      </c>
      <c r="H626" s="122">
        <v>5</v>
      </c>
      <c r="I626" s="123">
        <v>107</v>
      </c>
      <c r="J626" s="140">
        <v>535</v>
      </c>
    </row>
    <row r="627" spans="1:10" ht="26.1" customHeight="1" x14ac:dyDescent="0.2">
      <c r="A627" s="139" t="s">
        <v>212</v>
      </c>
      <c r="B627" s="112" t="s">
        <v>662</v>
      </c>
      <c r="C627" s="112" t="s">
        <v>122</v>
      </c>
      <c r="D627" s="111" t="s">
        <v>663</v>
      </c>
      <c r="E627" s="405" t="s">
        <v>402</v>
      </c>
      <c r="F627" s="405"/>
      <c r="G627" s="112" t="s">
        <v>88</v>
      </c>
      <c r="H627" s="122">
        <v>30.93</v>
      </c>
      <c r="I627" s="123">
        <v>99.488</v>
      </c>
      <c r="J627" s="140">
        <v>3077.16</v>
      </c>
    </row>
    <row r="628" spans="1:10" ht="26.1" customHeight="1" x14ac:dyDescent="0.2">
      <c r="A628" s="139" t="s">
        <v>212</v>
      </c>
      <c r="B628" s="112" t="s">
        <v>664</v>
      </c>
      <c r="C628" s="112" t="s">
        <v>122</v>
      </c>
      <c r="D628" s="111" t="s">
        <v>542</v>
      </c>
      <c r="E628" s="405" t="s">
        <v>402</v>
      </c>
      <c r="F628" s="405"/>
      <c r="G628" s="112" t="s">
        <v>88</v>
      </c>
      <c r="H628" s="122">
        <v>30.93</v>
      </c>
      <c r="I628" s="123">
        <v>66.735399999999998</v>
      </c>
      <c r="J628" s="140">
        <v>2064.12</v>
      </c>
    </row>
    <row r="629" spans="1:10" ht="26.1" customHeight="1" x14ac:dyDescent="0.2">
      <c r="A629" s="139" t="s">
        <v>212</v>
      </c>
      <c r="B629" s="112" t="s">
        <v>665</v>
      </c>
      <c r="C629" s="112" t="s">
        <v>122</v>
      </c>
      <c r="D629" s="111" t="s">
        <v>544</v>
      </c>
      <c r="E629" s="405" t="s">
        <v>402</v>
      </c>
      <c r="F629" s="405"/>
      <c r="G629" s="112" t="s">
        <v>88</v>
      </c>
      <c r="H629" s="122">
        <v>30.93</v>
      </c>
      <c r="I629" s="123">
        <v>0.74460000000000004</v>
      </c>
      <c r="J629" s="140">
        <v>23.03</v>
      </c>
    </row>
    <row r="630" spans="1:10" ht="26.1" customHeight="1" x14ac:dyDescent="0.2">
      <c r="A630" s="139" t="s">
        <v>212</v>
      </c>
      <c r="B630" s="112" t="s">
        <v>666</v>
      </c>
      <c r="C630" s="112" t="s">
        <v>122</v>
      </c>
      <c r="D630" s="111" t="s">
        <v>546</v>
      </c>
      <c r="E630" s="405" t="s">
        <v>402</v>
      </c>
      <c r="F630" s="405"/>
      <c r="G630" s="112" t="s">
        <v>88</v>
      </c>
      <c r="H630" s="122">
        <v>30.93</v>
      </c>
      <c r="I630" s="123">
        <v>1.3365</v>
      </c>
      <c r="J630" s="140">
        <v>41.33</v>
      </c>
    </row>
    <row r="631" spans="1:10" ht="24" customHeight="1" x14ac:dyDescent="0.2">
      <c r="A631" s="139" t="s">
        <v>212</v>
      </c>
      <c r="B631" s="112" t="s">
        <v>667</v>
      </c>
      <c r="C631" s="112" t="s">
        <v>122</v>
      </c>
      <c r="D631" s="111" t="s">
        <v>548</v>
      </c>
      <c r="E631" s="405" t="s">
        <v>402</v>
      </c>
      <c r="F631" s="405"/>
      <c r="G631" s="112" t="s">
        <v>88</v>
      </c>
      <c r="H631" s="122">
        <v>30.93</v>
      </c>
      <c r="I631" s="123">
        <v>18.421900000000001</v>
      </c>
      <c r="J631" s="140">
        <v>569.78</v>
      </c>
    </row>
    <row r="632" spans="1:10" ht="26.1" customHeight="1" x14ac:dyDescent="0.2">
      <c r="A632" s="139" t="s">
        <v>212</v>
      </c>
      <c r="B632" s="112" t="s">
        <v>668</v>
      </c>
      <c r="C632" s="112" t="s">
        <v>122</v>
      </c>
      <c r="D632" s="111" t="s">
        <v>550</v>
      </c>
      <c r="E632" s="405" t="s">
        <v>402</v>
      </c>
      <c r="F632" s="405"/>
      <c r="G632" s="112" t="s">
        <v>88</v>
      </c>
      <c r="H632" s="122">
        <v>30.93</v>
      </c>
      <c r="I632" s="123">
        <v>1.4288000000000001</v>
      </c>
      <c r="J632" s="140">
        <v>44.19</v>
      </c>
    </row>
    <row r="633" spans="1:10" ht="26.1" customHeight="1" x14ac:dyDescent="0.2">
      <c r="A633" s="139" t="s">
        <v>212</v>
      </c>
      <c r="B633" s="112" t="s">
        <v>668</v>
      </c>
      <c r="C633" s="112" t="s">
        <v>122</v>
      </c>
      <c r="D633" s="111" t="s">
        <v>550</v>
      </c>
      <c r="E633" s="405" t="s">
        <v>402</v>
      </c>
      <c r="F633" s="405"/>
      <c r="G633" s="112" t="s">
        <v>88</v>
      </c>
      <c r="H633" s="122">
        <v>30.93</v>
      </c>
      <c r="I633" s="123">
        <v>1.4288000000000001</v>
      </c>
      <c r="J633" s="140">
        <v>44.19</v>
      </c>
    </row>
    <row r="634" spans="1:10" ht="65.099999999999994" customHeight="1" x14ac:dyDescent="0.2">
      <c r="A634" s="139" t="s">
        <v>212</v>
      </c>
      <c r="B634" s="112" t="s">
        <v>688</v>
      </c>
      <c r="C634" s="112" t="s">
        <v>53</v>
      </c>
      <c r="D634" s="111" t="s">
        <v>689</v>
      </c>
      <c r="E634" s="405" t="s">
        <v>402</v>
      </c>
      <c r="F634" s="405"/>
      <c r="G634" s="112" t="s">
        <v>690</v>
      </c>
      <c r="H634" s="122">
        <v>12</v>
      </c>
      <c r="I634" s="123">
        <v>20</v>
      </c>
      <c r="J634" s="140">
        <v>240</v>
      </c>
    </row>
    <row r="635" spans="1:10" ht="24" customHeight="1" x14ac:dyDescent="0.2">
      <c r="A635" s="139" t="s">
        <v>212</v>
      </c>
      <c r="B635" s="112" t="s">
        <v>670</v>
      </c>
      <c r="C635" s="112" t="s">
        <v>122</v>
      </c>
      <c r="D635" s="111" t="s">
        <v>557</v>
      </c>
      <c r="E635" s="405" t="s">
        <v>219</v>
      </c>
      <c r="F635" s="405"/>
      <c r="G635" s="112" t="s">
        <v>124</v>
      </c>
      <c r="H635" s="122">
        <v>61.87</v>
      </c>
      <c r="I635" s="123">
        <v>31.9499</v>
      </c>
      <c r="J635" s="140">
        <v>1976.74</v>
      </c>
    </row>
    <row r="636" spans="1:10" ht="24" customHeight="1" x14ac:dyDescent="0.2">
      <c r="A636" s="139" t="s">
        <v>212</v>
      </c>
      <c r="B636" s="112" t="s">
        <v>671</v>
      </c>
      <c r="C636" s="112" t="s">
        <v>82</v>
      </c>
      <c r="D636" s="111" t="s">
        <v>672</v>
      </c>
      <c r="E636" s="405" t="s">
        <v>219</v>
      </c>
      <c r="F636" s="405"/>
      <c r="G636" s="112" t="s">
        <v>114</v>
      </c>
      <c r="H636" s="122">
        <v>30.93</v>
      </c>
      <c r="I636" s="123">
        <v>207.46</v>
      </c>
      <c r="J636" s="140">
        <v>6416.73</v>
      </c>
    </row>
    <row r="637" spans="1:10" ht="24" customHeight="1" x14ac:dyDescent="0.2">
      <c r="A637" s="139" t="s">
        <v>212</v>
      </c>
      <c r="B637" s="112" t="s">
        <v>673</v>
      </c>
      <c r="C637" s="112" t="s">
        <v>122</v>
      </c>
      <c r="D637" s="111" t="s">
        <v>561</v>
      </c>
      <c r="E637" s="405" t="s">
        <v>219</v>
      </c>
      <c r="F637" s="405"/>
      <c r="G637" s="112" t="s">
        <v>124</v>
      </c>
      <c r="H637" s="122">
        <v>30.93</v>
      </c>
      <c r="I637" s="123">
        <v>35.241500000000002</v>
      </c>
      <c r="J637" s="140">
        <v>1090.01</v>
      </c>
    </row>
    <row r="638" spans="1:10" x14ac:dyDescent="0.2">
      <c r="A638" s="141"/>
      <c r="B638" s="142"/>
      <c r="C638" s="142"/>
      <c r="D638" s="143"/>
      <c r="E638" s="143" t="s">
        <v>220</v>
      </c>
      <c r="F638" s="144">
        <v>6813.9530560000003</v>
      </c>
      <c r="G638" s="142" t="s">
        <v>221</v>
      </c>
      <c r="H638" s="145">
        <v>7846.27</v>
      </c>
      <c r="I638" s="142" t="s">
        <v>222</v>
      </c>
      <c r="J638" s="146">
        <v>14660.22</v>
      </c>
    </row>
    <row r="639" spans="1:10" x14ac:dyDescent="0.2">
      <c r="A639" s="141"/>
      <c r="B639" s="142"/>
      <c r="C639" s="142"/>
      <c r="D639" s="143"/>
      <c r="E639" s="143" t="s">
        <v>223</v>
      </c>
      <c r="F639" s="144">
        <v>7992.32</v>
      </c>
      <c r="G639" s="142"/>
      <c r="H639" s="404" t="s">
        <v>224</v>
      </c>
      <c r="I639" s="404"/>
      <c r="J639" s="146">
        <v>38838.81</v>
      </c>
    </row>
    <row r="640" spans="1:10" ht="30" customHeight="1" thickBot="1" x14ac:dyDescent="0.25">
      <c r="A640" s="147"/>
      <c r="B640" s="148"/>
      <c r="C640" s="148"/>
      <c r="D640" s="97"/>
      <c r="E640" s="97"/>
      <c r="F640" s="97"/>
      <c r="G640" s="148" t="s">
        <v>225</v>
      </c>
      <c r="H640" s="149">
        <v>1</v>
      </c>
      <c r="I640" s="148" t="s">
        <v>226</v>
      </c>
      <c r="J640" s="150">
        <v>38838.81</v>
      </c>
    </row>
    <row r="641" spans="1:10" ht="0.95" customHeight="1" thickTop="1" x14ac:dyDescent="0.2">
      <c r="A641" s="151"/>
      <c r="B641" s="118"/>
      <c r="C641" s="118"/>
      <c r="D641" s="115"/>
      <c r="E641" s="115"/>
      <c r="F641" s="115"/>
      <c r="G641" s="118"/>
      <c r="H641" s="118"/>
      <c r="I641" s="118"/>
      <c r="J641" s="152"/>
    </row>
    <row r="642" spans="1:10" ht="18" customHeight="1" x14ac:dyDescent="0.2">
      <c r="A642" s="154" t="s">
        <v>175</v>
      </c>
      <c r="B642" s="106" t="s">
        <v>39</v>
      </c>
      <c r="C642" s="106" t="s">
        <v>40</v>
      </c>
      <c r="D642" s="104" t="s">
        <v>9</v>
      </c>
      <c r="E642" s="407" t="s">
        <v>206</v>
      </c>
      <c r="F642" s="407"/>
      <c r="G642" s="106" t="s">
        <v>41</v>
      </c>
      <c r="H642" s="106" t="s">
        <v>42</v>
      </c>
      <c r="I642" s="106" t="s">
        <v>43</v>
      </c>
      <c r="J642" s="155" t="s">
        <v>10</v>
      </c>
    </row>
    <row r="643" spans="1:10" ht="24" customHeight="1" x14ac:dyDescent="0.2">
      <c r="A643" s="42" t="s">
        <v>207</v>
      </c>
      <c r="B643" s="43" t="s">
        <v>176</v>
      </c>
      <c r="C643" s="43" t="s">
        <v>46</v>
      </c>
      <c r="D643" s="51" t="s">
        <v>177</v>
      </c>
      <c r="E643" s="408" t="s">
        <v>569</v>
      </c>
      <c r="F643" s="408"/>
      <c r="G643" s="43" t="s">
        <v>178</v>
      </c>
      <c r="H643" s="119">
        <v>1</v>
      </c>
      <c r="I643" s="56">
        <v>24494.14</v>
      </c>
      <c r="J643" s="136">
        <v>24494.14</v>
      </c>
    </row>
    <row r="644" spans="1:10" ht="39" customHeight="1" x14ac:dyDescent="0.2">
      <c r="A644" s="137" t="s">
        <v>209</v>
      </c>
      <c r="B644" s="109" t="s">
        <v>656</v>
      </c>
      <c r="C644" s="109" t="s">
        <v>53</v>
      </c>
      <c r="D644" s="107" t="s">
        <v>657</v>
      </c>
      <c r="E644" s="403" t="s">
        <v>658</v>
      </c>
      <c r="F644" s="403"/>
      <c r="G644" s="109" t="s">
        <v>659</v>
      </c>
      <c r="H644" s="120">
        <v>207</v>
      </c>
      <c r="I644" s="121">
        <v>2.89</v>
      </c>
      <c r="J644" s="138">
        <v>598.23</v>
      </c>
    </row>
    <row r="645" spans="1:10" ht="26.1" customHeight="1" x14ac:dyDescent="0.2">
      <c r="A645" s="137" t="s">
        <v>209</v>
      </c>
      <c r="B645" s="109" t="s">
        <v>691</v>
      </c>
      <c r="C645" s="109" t="s">
        <v>692</v>
      </c>
      <c r="D645" s="107" t="s">
        <v>693</v>
      </c>
      <c r="E645" s="403" t="s">
        <v>694</v>
      </c>
      <c r="F645" s="403"/>
      <c r="G645" s="109" t="s">
        <v>71</v>
      </c>
      <c r="H645" s="120">
        <v>3.45</v>
      </c>
      <c r="I645" s="121">
        <v>1009.33</v>
      </c>
      <c r="J645" s="138">
        <v>3482.18</v>
      </c>
    </row>
    <row r="646" spans="1:10" ht="24" customHeight="1" x14ac:dyDescent="0.2">
      <c r="A646" s="139" t="s">
        <v>212</v>
      </c>
      <c r="B646" s="112" t="s">
        <v>572</v>
      </c>
      <c r="C646" s="112" t="s">
        <v>46</v>
      </c>
      <c r="D646" s="111" t="s">
        <v>573</v>
      </c>
      <c r="E646" s="405" t="s">
        <v>219</v>
      </c>
      <c r="F646" s="405"/>
      <c r="G646" s="112" t="s">
        <v>574</v>
      </c>
      <c r="H646" s="122">
        <v>15</v>
      </c>
      <c r="I646" s="123">
        <v>305.10000000000002</v>
      </c>
      <c r="J646" s="140">
        <v>4576.5</v>
      </c>
    </row>
    <row r="647" spans="1:10" ht="26.1" customHeight="1" x14ac:dyDescent="0.2">
      <c r="A647" s="139" t="s">
        <v>212</v>
      </c>
      <c r="B647" s="112" t="s">
        <v>695</v>
      </c>
      <c r="C647" s="112" t="s">
        <v>53</v>
      </c>
      <c r="D647" s="111" t="s">
        <v>696</v>
      </c>
      <c r="E647" s="405" t="s">
        <v>384</v>
      </c>
      <c r="F647" s="405"/>
      <c r="G647" s="112" t="s">
        <v>92</v>
      </c>
      <c r="H647" s="122">
        <v>7</v>
      </c>
      <c r="I647" s="123">
        <v>9.65</v>
      </c>
      <c r="J647" s="140">
        <v>67.55</v>
      </c>
    </row>
    <row r="648" spans="1:10" ht="26.1" customHeight="1" x14ac:dyDescent="0.2">
      <c r="A648" s="139" t="s">
        <v>212</v>
      </c>
      <c r="B648" s="112" t="s">
        <v>697</v>
      </c>
      <c r="C648" s="112" t="s">
        <v>53</v>
      </c>
      <c r="D648" s="111" t="s">
        <v>698</v>
      </c>
      <c r="E648" s="405" t="s">
        <v>384</v>
      </c>
      <c r="F648" s="405"/>
      <c r="G648" s="112" t="s">
        <v>92</v>
      </c>
      <c r="H648" s="122">
        <v>4</v>
      </c>
      <c r="I648" s="123">
        <v>4.8899999999999997</v>
      </c>
      <c r="J648" s="140">
        <v>19.559999999999999</v>
      </c>
    </row>
    <row r="649" spans="1:10" ht="26.1" customHeight="1" x14ac:dyDescent="0.2">
      <c r="A649" s="139" t="s">
        <v>212</v>
      </c>
      <c r="B649" s="112" t="s">
        <v>662</v>
      </c>
      <c r="C649" s="112" t="s">
        <v>122</v>
      </c>
      <c r="D649" s="111" t="s">
        <v>663</v>
      </c>
      <c r="E649" s="405" t="s">
        <v>402</v>
      </c>
      <c r="F649" s="405"/>
      <c r="G649" s="112" t="s">
        <v>88</v>
      </c>
      <c r="H649" s="122">
        <v>30.93</v>
      </c>
      <c r="I649" s="123">
        <v>99.488</v>
      </c>
      <c r="J649" s="140">
        <v>3077.16</v>
      </c>
    </row>
    <row r="650" spans="1:10" ht="26.1" customHeight="1" x14ac:dyDescent="0.2">
      <c r="A650" s="139" t="s">
        <v>212</v>
      </c>
      <c r="B650" s="112" t="s">
        <v>664</v>
      </c>
      <c r="C650" s="112" t="s">
        <v>122</v>
      </c>
      <c r="D650" s="111" t="s">
        <v>542</v>
      </c>
      <c r="E650" s="405" t="s">
        <v>402</v>
      </c>
      <c r="F650" s="405"/>
      <c r="G650" s="112" t="s">
        <v>88</v>
      </c>
      <c r="H650" s="122">
        <v>30.93</v>
      </c>
      <c r="I650" s="123">
        <v>66.735399999999998</v>
      </c>
      <c r="J650" s="140">
        <v>2064.12</v>
      </c>
    </row>
    <row r="651" spans="1:10" ht="26.1" customHeight="1" x14ac:dyDescent="0.2">
      <c r="A651" s="139" t="s">
        <v>212</v>
      </c>
      <c r="B651" s="112" t="s">
        <v>665</v>
      </c>
      <c r="C651" s="112" t="s">
        <v>122</v>
      </c>
      <c r="D651" s="111" t="s">
        <v>544</v>
      </c>
      <c r="E651" s="405" t="s">
        <v>402</v>
      </c>
      <c r="F651" s="405"/>
      <c r="G651" s="112" t="s">
        <v>88</v>
      </c>
      <c r="H651" s="122">
        <v>30.93</v>
      </c>
      <c r="I651" s="123">
        <v>0.74460000000000004</v>
      </c>
      <c r="J651" s="140">
        <v>23.03</v>
      </c>
    </row>
    <row r="652" spans="1:10" ht="26.1" customHeight="1" x14ac:dyDescent="0.2">
      <c r="A652" s="139" t="s">
        <v>212</v>
      </c>
      <c r="B652" s="112" t="s">
        <v>666</v>
      </c>
      <c r="C652" s="112" t="s">
        <v>122</v>
      </c>
      <c r="D652" s="111" t="s">
        <v>546</v>
      </c>
      <c r="E652" s="405" t="s">
        <v>402</v>
      </c>
      <c r="F652" s="405"/>
      <c r="G652" s="112" t="s">
        <v>88</v>
      </c>
      <c r="H652" s="122">
        <v>30.93</v>
      </c>
      <c r="I652" s="123">
        <v>1.3365</v>
      </c>
      <c r="J652" s="140">
        <v>41.33</v>
      </c>
    </row>
    <row r="653" spans="1:10" ht="24" customHeight="1" x14ac:dyDescent="0.2">
      <c r="A653" s="139" t="s">
        <v>212</v>
      </c>
      <c r="B653" s="112" t="s">
        <v>667</v>
      </c>
      <c r="C653" s="112" t="s">
        <v>122</v>
      </c>
      <c r="D653" s="111" t="s">
        <v>548</v>
      </c>
      <c r="E653" s="405" t="s">
        <v>402</v>
      </c>
      <c r="F653" s="405"/>
      <c r="G653" s="112" t="s">
        <v>88</v>
      </c>
      <c r="H653" s="122">
        <v>30.93</v>
      </c>
      <c r="I653" s="123">
        <v>18.421900000000001</v>
      </c>
      <c r="J653" s="140">
        <v>569.78</v>
      </c>
    </row>
    <row r="654" spans="1:10" ht="26.1" customHeight="1" x14ac:dyDescent="0.2">
      <c r="A654" s="139" t="s">
        <v>212</v>
      </c>
      <c r="B654" s="112" t="s">
        <v>668</v>
      </c>
      <c r="C654" s="112" t="s">
        <v>122</v>
      </c>
      <c r="D654" s="111" t="s">
        <v>550</v>
      </c>
      <c r="E654" s="405" t="s">
        <v>402</v>
      </c>
      <c r="F654" s="405"/>
      <c r="G654" s="112" t="s">
        <v>88</v>
      </c>
      <c r="H654" s="122">
        <v>30.93</v>
      </c>
      <c r="I654" s="123">
        <v>1.4288000000000001</v>
      </c>
      <c r="J654" s="140">
        <v>44.19</v>
      </c>
    </row>
    <row r="655" spans="1:10" ht="26.1" customHeight="1" x14ac:dyDescent="0.2">
      <c r="A655" s="139" t="s">
        <v>212</v>
      </c>
      <c r="B655" s="112" t="s">
        <v>669</v>
      </c>
      <c r="C655" s="112" t="s">
        <v>122</v>
      </c>
      <c r="D655" s="111" t="s">
        <v>552</v>
      </c>
      <c r="E655" s="405" t="s">
        <v>402</v>
      </c>
      <c r="F655" s="405"/>
      <c r="G655" s="112" t="s">
        <v>88</v>
      </c>
      <c r="H655" s="122">
        <v>30.93</v>
      </c>
      <c r="I655" s="123">
        <v>14.453099999999999</v>
      </c>
      <c r="J655" s="140">
        <v>447.03</v>
      </c>
    </row>
    <row r="656" spans="1:10" ht="24" customHeight="1" x14ac:dyDescent="0.2">
      <c r="A656" s="139" t="s">
        <v>212</v>
      </c>
      <c r="B656" s="112" t="s">
        <v>670</v>
      </c>
      <c r="C656" s="112" t="s">
        <v>122</v>
      </c>
      <c r="D656" s="111" t="s">
        <v>557</v>
      </c>
      <c r="E656" s="405" t="s">
        <v>219</v>
      </c>
      <c r="F656" s="405"/>
      <c r="G656" s="112" t="s">
        <v>124</v>
      </c>
      <c r="H656" s="122">
        <v>61.87</v>
      </c>
      <c r="I656" s="123">
        <v>31.9499</v>
      </c>
      <c r="J656" s="140">
        <v>1976.74</v>
      </c>
    </row>
    <row r="657" spans="1:10" ht="24" customHeight="1" x14ac:dyDescent="0.2">
      <c r="A657" s="139" t="s">
        <v>212</v>
      </c>
      <c r="B657" s="112" t="s">
        <v>671</v>
      </c>
      <c r="C657" s="112" t="s">
        <v>82</v>
      </c>
      <c r="D657" s="111" t="s">
        <v>672</v>
      </c>
      <c r="E657" s="405" t="s">
        <v>219</v>
      </c>
      <c r="F657" s="405"/>
      <c r="G657" s="112" t="s">
        <v>114</v>
      </c>
      <c r="H657" s="122">
        <v>30.93</v>
      </c>
      <c r="I657" s="123">
        <v>207.46</v>
      </c>
      <c r="J657" s="140">
        <v>6416.73</v>
      </c>
    </row>
    <row r="658" spans="1:10" ht="24" customHeight="1" x14ac:dyDescent="0.2">
      <c r="A658" s="139" t="s">
        <v>212</v>
      </c>
      <c r="B658" s="112" t="s">
        <v>673</v>
      </c>
      <c r="C658" s="112" t="s">
        <v>122</v>
      </c>
      <c r="D658" s="111" t="s">
        <v>561</v>
      </c>
      <c r="E658" s="405" t="s">
        <v>219</v>
      </c>
      <c r="F658" s="405"/>
      <c r="G658" s="112" t="s">
        <v>124</v>
      </c>
      <c r="H658" s="122">
        <v>30.93</v>
      </c>
      <c r="I658" s="123">
        <v>35.241500000000002</v>
      </c>
      <c r="J658" s="140">
        <v>1090.01</v>
      </c>
    </row>
    <row r="659" spans="1:10" x14ac:dyDescent="0.2">
      <c r="A659" s="141"/>
      <c r="B659" s="142"/>
      <c r="C659" s="142"/>
      <c r="D659" s="143"/>
      <c r="E659" s="143" t="s">
        <v>220</v>
      </c>
      <c r="F659" s="144">
        <v>7069.2307692307695</v>
      </c>
      <c r="G659" s="142" t="s">
        <v>221</v>
      </c>
      <c r="H659" s="145">
        <v>8140.22</v>
      </c>
      <c r="I659" s="142" t="s">
        <v>222</v>
      </c>
      <c r="J659" s="146">
        <v>15209.45</v>
      </c>
    </row>
    <row r="660" spans="1:10" x14ac:dyDescent="0.2">
      <c r="A660" s="141"/>
      <c r="B660" s="142"/>
      <c r="C660" s="142"/>
      <c r="D660" s="143"/>
      <c r="E660" s="143" t="s">
        <v>223</v>
      </c>
      <c r="F660" s="144">
        <v>6346.43</v>
      </c>
      <c r="G660" s="142"/>
      <c r="H660" s="404" t="s">
        <v>224</v>
      </c>
      <c r="I660" s="404"/>
      <c r="J660" s="146">
        <v>30840.57</v>
      </c>
    </row>
    <row r="661" spans="1:10" ht="30" customHeight="1" thickBot="1" x14ac:dyDescent="0.25">
      <c r="A661" s="147"/>
      <c r="B661" s="148"/>
      <c r="C661" s="148"/>
      <c r="D661" s="97"/>
      <c r="E661" s="97"/>
      <c r="F661" s="97"/>
      <c r="G661" s="148" t="s">
        <v>225</v>
      </c>
      <c r="H661" s="149">
        <v>1</v>
      </c>
      <c r="I661" s="148" t="s">
        <v>226</v>
      </c>
      <c r="J661" s="150">
        <v>30840.57</v>
      </c>
    </row>
    <row r="662" spans="1:10" ht="0.95" customHeight="1" thickTop="1" x14ac:dyDescent="0.2">
      <c r="A662" s="151"/>
      <c r="B662" s="118"/>
      <c r="C662" s="118"/>
      <c r="D662" s="115"/>
      <c r="E662" s="115"/>
      <c r="F662" s="115"/>
      <c r="G662" s="118"/>
      <c r="H662" s="118"/>
      <c r="I662" s="118"/>
      <c r="J662" s="152"/>
    </row>
    <row r="663" spans="1:10" ht="18" customHeight="1" x14ac:dyDescent="0.2">
      <c r="A663" s="154" t="s">
        <v>179</v>
      </c>
      <c r="B663" s="106" t="s">
        <v>39</v>
      </c>
      <c r="C663" s="106" t="s">
        <v>40</v>
      </c>
      <c r="D663" s="104" t="s">
        <v>9</v>
      </c>
      <c r="E663" s="407" t="s">
        <v>206</v>
      </c>
      <c r="F663" s="407"/>
      <c r="G663" s="106" t="s">
        <v>41</v>
      </c>
      <c r="H663" s="106" t="s">
        <v>42</v>
      </c>
      <c r="I663" s="106" t="s">
        <v>43</v>
      </c>
      <c r="J663" s="155" t="s">
        <v>10</v>
      </c>
    </row>
    <row r="664" spans="1:10" ht="26.1" customHeight="1" x14ac:dyDescent="0.2">
      <c r="A664" s="42" t="s">
        <v>207</v>
      </c>
      <c r="B664" s="43" t="s">
        <v>180</v>
      </c>
      <c r="C664" s="43" t="s">
        <v>46</v>
      </c>
      <c r="D664" s="51" t="s">
        <v>181</v>
      </c>
      <c r="E664" s="408" t="s">
        <v>569</v>
      </c>
      <c r="F664" s="408"/>
      <c r="G664" s="43" t="s">
        <v>178</v>
      </c>
      <c r="H664" s="119">
        <v>1</v>
      </c>
      <c r="I664" s="56">
        <v>757.26</v>
      </c>
      <c r="J664" s="136">
        <v>757.26</v>
      </c>
    </row>
    <row r="665" spans="1:10" ht="26.1" customHeight="1" x14ac:dyDescent="0.2">
      <c r="A665" s="137" t="s">
        <v>209</v>
      </c>
      <c r="B665" s="109" t="s">
        <v>699</v>
      </c>
      <c r="C665" s="109" t="s">
        <v>53</v>
      </c>
      <c r="D665" s="107" t="s">
        <v>700</v>
      </c>
      <c r="E665" s="403" t="s">
        <v>208</v>
      </c>
      <c r="F665" s="403"/>
      <c r="G665" s="109" t="s">
        <v>114</v>
      </c>
      <c r="H665" s="120">
        <v>16</v>
      </c>
      <c r="I665" s="121">
        <v>28.26</v>
      </c>
      <c r="J665" s="138">
        <v>452.16</v>
      </c>
    </row>
    <row r="666" spans="1:10" ht="24" customHeight="1" x14ac:dyDescent="0.2">
      <c r="A666" s="139" t="s">
        <v>212</v>
      </c>
      <c r="B666" s="112" t="s">
        <v>572</v>
      </c>
      <c r="C666" s="112" t="s">
        <v>46</v>
      </c>
      <c r="D666" s="111" t="s">
        <v>573</v>
      </c>
      <c r="E666" s="405" t="s">
        <v>219</v>
      </c>
      <c r="F666" s="405"/>
      <c r="G666" s="112" t="s">
        <v>574</v>
      </c>
      <c r="H666" s="122">
        <v>1</v>
      </c>
      <c r="I666" s="123">
        <v>305.10000000000002</v>
      </c>
      <c r="J666" s="140">
        <v>305.10000000000002</v>
      </c>
    </row>
    <row r="667" spans="1:10" x14ac:dyDescent="0.2">
      <c r="A667" s="141"/>
      <c r="B667" s="142"/>
      <c r="C667" s="142"/>
      <c r="D667" s="143"/>
      <c r="E667" s="143" t="s">
        <v>220</v>
      </c>
      <c r="F667" s="144">
        <v>290.02091560000002</v>
      </c>
      <c r="G667" s="142" t="s">
        <v>221</v>
      </c>
      <c r="H667" s="145">
        <v>333.96</v>
      </c>
      <c r="I667" s="142" t="s">
        <v>222</v>
      </c>
      <c r="J667" s="146">
        <v>623.98</v>
      </c>
    </row>
    <row r="668" spans="1:10" x14ac:dyDescent="0.2">
      <c r="A668" s="141"/>
      <c r="B668" s="142"/>
      <c r="C668" s="142"/>
      <c r="D668" s="143"/>
      <c r="E668" s="143" t="s">
        <v>223</v>
      </c>
      <c r="F668" s="144">
        <v>196.2</v>
      </c>
      <c r="G668" s="142"/>
      <c r="H668" s="404" t="s">
        <v>224</v>
      </c>
      <c r="I668" s="404"/>
      <c r="J668" s="146">
        <v>953.46</v>
      </c>
    </row>
    <row r="669" spans="1:10" ht="30" customHeight="1" thickBot="1" x14ac:dyDescent="0.25">
      <c r="A669" s="147"/>
      <c r="B669" s="148"/>
      <c r="C669" s="148"/>
      <c r="D669" s="97"/>
      <c r="E669" s="97"/>
      <c r="F669" s="97"/>
      <c r="G669" s="148" t="s">
        <v>225</v>
      </c>
      <c r="H669" s="149">
        <v>1</v>
      </c>
      <c r="I669" s="148" t="s">
        <v>226</v>
      </c>
      <c r="J669" s="150">
        <v>953.46</v>
      </c>
    </row>
    <row r="670" spans="1:10" ht="0.95" customHeight="1" thickTop="1" x14ac:dyDescent="0.2">
      <c r="A670" s="151"/>
      <c r="B670" s="118"/>
      <c r="C670" s="118"/>
      <c r="D670" s="115"/>
      <c r="E670" s="115"/>
      <c r="F670" s="115"/>
      <c r="G670" s="118"/>
      <c r="H670" s="118"/>
      <c r="I670" s="118"/>
      <c r="J670" s="152"/>
    </row>
    <row r="671" spans="1:10" ht="18" customHeight="1" x14ac:dyDescent="0.2">
      <c r="A671" s="154" t="s">
        <v>182</v>
      </c>
      <c r="B671" s="106" t="s">
        <v>39</v>
      </c>
      <c r="C671" s="106" t="s">
        <v>40</v>
      </c>
      <c r="D671" s="104" t="s">
        <v>9</v>
      </c>
      <c r="E671" s="407" t="s">
        <v>206</v>
      </c>
      <c r="F671" s="407"/>
      <c r="G671" s="106" t="s">
        <v>41</v>
      </c>
      <c r="H671" s="106" t="s">
        <v>42</v>
      </c>
      <c r="I671" s="106" t="s">
        <v>43</v>
      </c>
      <c r="J671" s="155" t="s">
        <v>10</v>
      </c>
    </row>
    <row r="672" spans="1:10" ht="26.1" customHeight="1" x14ac:dyDescent="0.2">
      <c r="A672" s="42" t="s">
        <v>207</v>
      </c>
      <c r="B672" s="43" t="s">
        <v>183</v>
      </c>
      <c r="C672" s="43" t="s">
        <v>46</v>
      </c>
      <c r="D672" s="51" t="s">
        <v>184</v>
      </c>
      <c r="E672" s="408" t="s">
        <v>569</v>
      </c>
      <c r="F672" s="408"/>
      <c r="G672" s="43" t="s">
        <v>48</v>
      </c>
      <c r="H672" s="119">
        <v>1</v>
      </c>
      <c r="I672" s="56">
        <v>757.26</v>
      </c>
      <c r="J672" s="136">
        <v>757.26</v>
      </c>
    </row>
    <row r="673" spans="1:10" ht="26.1" customHeight="1" x14ac:dyDescent="0.2">
      <c r="A673" s="137" t="s">
        <v>209</v>
      </c>
      <c r="B673" s="109" t="s">
        <v>699</v>
      </c>
      <c r="C673" s="109" t="s">
        <v>53</v>
      </c>
      <c r="D673" s="107" t="s">
        <v>700</v>
      </c>
      <c r="E673" s="403" t="s">
        <v>208</v>
      </c>
      <c r="F673" s="403"/>
      <c r="G673" s="109" t="s">
        <v>114</v>
      </c>
      <c r="H673" s="120">
        <v>16</v>
      </c>
      <c r="I673" s="121">
        <v>28.26</v>
      </c>
      <c r="J673" s="138">
        <v>452.16</v>
      </c>
    </row>
    <row r="674" spans="1:10" ht="24" customHeight="1" x14ac:dyDescent="0.2">
      <c r="A674" s="139" t="s">
        <v>212</v>
      </c>
      <c r="B674" s="112" t="s">
        <v>572</v>
      </c>
      <c r="C674" s="112" t="s">
        <v>46</v>
      </c>
      <c r="D674" s="111" t="s">
        <v>573</v>
      </c>
      <c r="E674" s="405" t="s">
        <v>219</v>
      </c>
      <c r="F674" s="405"/>
      <c r="G674" s="112" t="s">
        <v>574</v>
      </c>
      <c r="H674" s="122">
        <v>1</v>
      </c>
      <c r="I674" s="123">
        <v>305.10000000000002</v>
      </c>
      <c r="J674" s="140">
        <v>305.10000000000002</v>
      </c>
    </row>
    <row r="675" spans="1:10" x14ac:dyDescent="0.2">
      <c r="A675" s="141"/>
      <c r="B675" s="142"/>
      <c r="C675" s="142"/>
      <c r="D675" s="143"/>
      <c r="E675" s="143" t="s">
        <v>220</v>
      </c>
      <c r="F675" s="144">
        <v>290.02091560000002</v>
      </c>
      <c r="G675" s="142" t="s">
        <v>221</v>
      </c>
      <c r="H675" s="145">
        <v>333.96</v>
      </c>
      <c r="I675" s="142" t="s">
        <v>222</v>
      </c>
      <c r="J675" s="146">
        <v>623.98</v>
      </c>
    </row>
    <row r="676" spans="1:10" x14ac:dyDescent="0.2">
      <c r="A676" s="141"/>
      <c r="B676" s="142"/>
      <c r="C676" s="142"/>
      <c r="D676" s="143"/>
      <c r="E676" s="143" t="s">
        <v>223</v>
      </c>
      <c r="F676" s="144">
        <v>196.2</v>
      </c>
      <c r="G676" s="142"/>
      <c r="H676" s="404" t="s">
        <v>224</v>
      </c>
      <c r="I676" s="404"/>
      <c r="J676" s="146">
        <v>953.46</v>
      </c>
    </row>
    <row r="677" spans="1:10" ht="30" customHeight="1" thickBot="1" x14ac:dyDescent="0.25">
      <c r="A677" s="147"/>
      <c r="B677" s="148"/>
      <c r="C677" s="148"/>
      <c r="D677" s="97"/>
      <c r="E677" s="97"/>
      <c r="F677" s="97"/>
      <c r="G677" s="148" t="s">
        <v>225</v>
      </c>
      <c r="H677" s="149">
        <v>1</v>
      </c>
      <c r="I677" s="148" t="s">
        <v>226</v>
      </c>
      <c r="J677" s="150">
        <v>953.46</v>
      </c>
    </row>
    <row r="678" spans="1:10" ht="0.95" customHeight="1" thickTop="1" x14ac:dyDescent="0.2">
      <c r="A678" s="151"/>
      <c r="B678" s="118"/>
      <c r="C678" s="118"/>
      <c r="D678" s="115"/>
      <c r="E678" s="115"/>
      <c r="F678" s="115"/>
      <c r="G678" s="118"/>
      <c r="H678" s="118"/>
      <c r="I678" s="118"/>
      <c r="J678" s="152"/>
    </row>
    <row r="679" spans="1:10" ht="24" customHeight="1" x14ac:dyDescent="0.2">
      <c r="A679" s="40" t="s">
        <v>26</v>
      </c>
      <c r="B679" s="41"/>
      <c r="C679" s="41"/>
      <c r="D679" s="50" t="s">
        <v>27</v>
      </c>
      <c r="E679" s="50"/>
      <c r="F679" s="406"/>
      <c r="G679" s="406"/>
      <c r="H679" s="41"/>
      <c r="I679" s="41"/>
      <c r="J679" s="153">
        <v>165813.73000000001</v>
      </c>
    </row>
    <row r="680" spans="1:10" ht="24" customHeight="1" x14ac:dyDescent="0.2">
      <c r="A680" s="40" t="s">
        <v>185</v>
      </c>
      <c r="B680" s="41"/>
      <c r="C680" s="41"/>
      <c r="D680" s="50" t="s">
        <v>186</v>
      </c>
      <c r="E680" s="50"/>
      <c r="F680" s="406"/>
      <c r="G680" s="406"/>
      <c r="H680" s="41"/>
      <c r="I680" s="41"/>
      <c r="J680" s="153">
        <v>127792.45</v>
      </c>
    </row>
    <row r="681" spans="1:10" ht="18" customHeight="1" x14ac:dyDescent="0.2">
      <c r="A681" s="154" t="s">
        <v>187</v>
      </c>
      <c r="B681" s="106" t="s">
        <v>39</v>
      </c>
      <c r="C681" s="106" t="s">
        <v>40</v>
      </c>
      <c r="D681" s="104" t="s">
        <v>9</v>
      </c>
      <c r="E681" s="407" t="s">
        <v>206</v>
      </c>
      <c r="F681" s="407"/>
      <c r="G681" s="106" t="s">
        <v>41</v>
      </c>
      <c r="H681" s="106" t="s">
        <v>42</v>
      </c>
      <c r="I681" s="106" t="s">
        <v>43</v>
      </c>
      <c r="J681" s="155" t="s">
        <v>10</v>
      </c>
    </row>
    <row r="682" spans="1:10" ht="65.099999999999994" customHeight="1" x14ac:dyDescent="0.2">
      <c r="A682" s="42" t="s">
        <v>207</v>
      </c>
      <c r="B682" s="43" t="s">
        <v>188</v>
      </c>
      <c r="C682" s="43" t="s">
        <v>53</v>
      </c>
      <c r="D682" s="51" t="s">
        <v>189</v>
      </c>
      <c r="E682" s="408" t="s">
        <v>335</v>
      </c>
      <c r="F682" s="408"/>
      <c r="G682" s="43" t="s">
        <v>71</v>
      </c>
      <c r="H682" s="119">
        <v>1</v>
      </c>
      <c r="I682" s="56">
        <v>11.42</v>
      </c>
      <c r="J682" s="136">
        <v>11.42</v>
      </c>
    </row>
    <row r="683" spans="1:10" ht="39" customHeight="1" x14ac:dyDescent="0.2">
      <c r="A683" s="137" t="s">
        <v>209</v>
      </c>
      <c r="B683" s="109" t="s">
        <v>701</v>
      </c>
      <c r="C683" s="109" t="s">
        <v>53</v>
      </c>
      <c r="D683" s="107" t="s">
        <v>702</v>
      </c>
      <c r="E683" s="403" t="s">
        <v>590</v>
      </c>
      <c r="F683" s="403"/>
      <c r="G683" s="109" t="s">
        <v>591</v>
      </c>
      <c r="H683" s="120">
        <v>3.1199999999999999E-2</v>
      </c>
      <c r="I683" s="121">
        <v>216.94</v>
      </c>
      <c r="J683" s="138">
        <v>6.76</v>
      </c>
    </row>
    <row r="684" spans="1:10" ht="39" customHeight="1" x14ac:dyDescent="0.2">
      <c r="A684" s="137" t="s">
        <v>209</v>
      </c>
      <c r="B684" s="109" t="s">
        <v>703</v>
      </c>
      <c r="C684" s="109" t="s">
        <v>53</v>
      </c>
      <c r="D684" s="107" t="s">
        <v>704</v>
      </c>
      <c r="E684" s="403" t="s">
        <v>590</v>
      </c>
      <c r="F684" s="403"/>
      <c r="G684" s="109" t="s">
        <v>598</v>
      </c>
      <c r="H684" s="120">
        <v>3.39E-2</v>
      </c>
      <c r="I684" s="121">
        <v>96.56</v>
      </c>
      <c r="J684" s="138">
        <v>3.27</v>
      </c>
    </row>
    <row r="685" spans="1:10" ht="24" customHeight="1" x14ac:dyDescent="0.2">
      <c r="A685" s="137" t="s">
        <v>209</v>
      </c>
      <c r="B685" s="109" t="s">
        <v>228</v>
      </c>
      <c r="C685" s="109" t="s">
        <v>53</v>
      </c>
      <c r="D685" s="107" t="s">
        <v>229</v>
      </c>
      <c r="E685" s="403" t="s">
        <v>208</v>
      </c>
      <c r="F685" s="403"/>
      <c r="G685" s="109" t="s">
        <v>114</v>
      </c>
      <c r="H685" s="120">
        <v>6.5000000000000002E-2</v>
      </c>
      <c r="I685" s="121">
        <v>21.47</v>
      </c>
      <c r="J685" s="138">
        <v>1.39</v>
      </c>
    </row>
    <row r="686" spans="1:10" x14ac:dyDescent="0.2">
      <c r="A686" s="141"/>
      <c r="B686" s="142"/>
      <c r="C686" s="142"/>
      <c r="D686" s="143"/>
      <c r="E686" s="143" t="s">
        <v>220</v>
      </c>
      <c r="F686" s="144">
        <v>1.4222635370671624</v>
      </c>
      <c r="G686" s="142" t="s">
        <v>221</v>
      </c>
      <c r="H686" s="145">
        <v>1.64</v>
      </c>
      <c r="I686" s="142" t="s">
        <v>222</v>
      </c>
      <c r="J686" s="146">
        <v>3.06</v>
      </c>
    </row>
    <row r="687" spans="1:10" x14ac:dyDescent="0.2">
      <c r="A687" s="141"/>
      <c r="B687" s="142"/>
      <c r="C687" s="142"/>
      <c r="D687" s="143"/>
      <c r="E687" s="143" t="s">
        <v>223</v>
      </c>
      <c r="F687" s="144">
        <v>2.95</v>
      </c>
      <c r="G687" s="142"/>
      <c r="H687" s="404" t="s">
        <v>224</v>
      </c>
      <c r="I687" s="404"/>
      <c r="J687" s="146">
        <v>14.37</v>
      </c>
    </row>
    <row r="688" spans="1:10" ht="30" customHeight="1" thickBot="1" x14ac:dyDescent="0.25">
      <c r="A688" s="147"/>
      <c r="B688" s="148"/>
      <c r="C688" s="148"/>
      <c r="D688" s="97"/>
      <c r="E688" s="97"/>
      <c r="F688" s="97"/>
      <c r="G688" s="148" t="s">
        <v>225</v>
      </c>
      <c r="H688" s="149">
        <v>126</v>
      </c>
      <c r="I688" s="148" t="s">
        <v>226</v>
      </c>
      <c r="J688" s="150">
        <v>1810.62</v>
      </c>
    </row>
    <row r="689" spans="1:10" ht="0.95" customHeight="1" thickTop="1" x14ac:dyDescent="0.2">
      <c r="A689" s="151"/>
      <c r="B689" s="118"/>
      <c r="C689" s="118"/>
      <c r="D689" s="115"/>
      <c r="E689" s="115"/>
      <c r="F689" s="115"/>
      <c r="G689" s="118"/>
      <c r="H689" s="118"/>
      <c r="I689" s="118"/>
      <c r="J689" s="152"/>
    </row>
    <row r="690" spans="1:10" ht="18" customHeight="1" x14ac:dyDescent="0.2">
      <c r="A690" s="154" t="s">
        <v>190</v>
      </c>
      <c r="B690" s="106" t="s">
        <v>39</v>
      </c>
      <c r="C690" s="106" t="s">
        <v>40</v>
      </c>
      <c r="D690" s="104" t="s">
        <v>9</v>
      </c>
      <c r="E690" s="407" t="s">
        <v>206</v>
      </c>
      <c r="F690" s="407"/>
      <c r="G690" s="106" t="s">
        <v>41</v>
      </c>
      <c r="H690" s="106" t="s">
        <v>42</v>
      </c>
      <c r="I690" s="106" t="s">
        <v>43</v>
      </c>
      <c r="J690" s="155" t="s">
        <v>10</v>
      </c>
    </row>
    <row r="691" spans="1:10" ht="24" customHeight="1" x14ac:dyDescent="0.2">
      <c r="A691" s="42" t="s">
        <v>207</v>
      </c>
      <c r="B691" s="43" t="s">
        <v>191</v>
      </c>
      <c r="C691" s="43" t="s">
        <v>46</v>
      </c>
      <c r="D691" s="51" t="s">
        <v>192</v>
      </c>
      <c r="E691" s="408" t="s">
        <v>569</v>
      </c>
      <c r="F691" s="408"/>
      <c r="G691" s="43" t="s">
        <v>48</v>
      </c>
      <c r="H691" s="119">
        <v>1</v>
      </c>
      <c r="I691" s="56">
        <v>103739.18</v>
      </c>
      <c r="J691" s="136">
        <v>103739.18</v>
      </c>
    </row>
    <row r="692" spans="1:10" ht="24" customHeight="1" x14ac:dyDescent="0.2">
      <c r="A692" s="139" t="s">
        <v>212</v>
      </c>
      <c r="B692" s="112" t="s">
        <v>572</v>
      </c>
      <c r="C692" s="112" t="s">
        <v>46</v>
      </c>
      <c r="D692" s="111" t="s">
        <v>573</v>
      </c>
      <c r="E692" s="405" t="s">
        <v>219</v>
      </c>
      <c r="F692" s="405"/>
      <c r="G692" s="112" t="s">
        <v>574</v>
      </c>
      <c r="H692" s="122">
        <v>4</v>
      </c>
      <c r="I692" s="123">
        <v>305.10000000000002</v>
      </c>
      <c r="J692" s="140">
        <v>1220.4000000000001</v>
      </c>
    </row>
    <row r="693" spans="1:10" ht="24" customHeight="1" x14ac:dyDescent="0.2">
      <c r="A693" s="139" t="s">
        <v>212</v>
      </c>
      <c r="B693" s="112" t="s">
        <v>705</v>
      </c>
      <c r="C693" s="112" t="s">
        <v>82</v>
      </c>
      <c r="D693" s="111" t="s">
        <v>706</v>
      </c>
      <c r="E693" s="405" t="s">
        <v>384</v>
      </c>
      <c r="F693" s="405"/>
      <c r="G693" s="112" t="s">
        <v>92</v>
      </c>
      <c r="H693" s="122">
        <v>42</v>
      </c>
      <c r="I693" s="123">
        <v>2405.2399999999998</v>
      </c>
      <c r="J693" s="140">
        <v>101020.08</v>
      </c>
    </row>
    <row r="694" spans="1:10" ht="24" customHeight="1" x14ac:dyDescent="0.2">
      <c r="A694" s="139" t="s">
        <v>212</v>
      </c>
      <c r="B694" s="112" t="s">
        <v>707</v>
      </c>
      <c r="C694" s="112" t="s">
        <v>122</v>
      </c>
      <c r="D694" s="111" t="s">
        <v>708</v>
      </c>
      <c r="E694" s="405" t="s">
        <v>219</v>
      </c>
      <c r="F694" s="405"/>
      <c r="G694" s="112" t="s">
        <v>124</v>
      </c>
      <c r="H694" s="122">
        <v>40</v>
      </c>
      <c r="I694" s="123">
        <v>37.467599999999997</v>
      </c>
      <c r="J694" s="140">
        <v>1498.7</v>
      </c>
    </row>
    <row r="695" spans="1:10" x14ac:dyDescent="0.2">
      <c r="A695" s="141"/>
      <c r="B695" s="142"/>
      <c r="C695" s="142"/>
      <c r="D695" s="143"/>
      <c r="E695" s="143" t="s">
        <v>220</v>
      </c>
      <c r="F695" s="144">
        <v>1263.8159424</v>
      </c>
      <c r="G695" s="142" t="s">
        <v>221</v>
      </c>
      <c r="H695" s="145">
        <v>1455.28</v>
      </c>
      <c r="I695" s="142" t="s">
        <v>222</v>
      </c>
      <c r="J695" s="146">
        <v>2719.1</v>
      </c>
    </row>
    <row r="696" spans="1:10" x14ac:dyDescent="0.2">
      <c r="A696" s="141"/>
      <c r="B696" s="142"/>
      <c r="C696" s="142"/>
      <c r="D696" s="143"/>
      <c r="E696" s="143" t="s">
        <v>223</v>
      </c>
      <c r="F696" s="144">
        <v>15249.65</v>
      </c>
      <c r="G696" s="142"/>
      <c r="H696" s="404" t="s">
        <v>224</v>
      </c>
      <c r="I696" s="404"/>
      <c r="J696" s="146">
        <v>118988.83</v>
      </c>
    </row>
    <row r="697" spans="1:10" ht="30" customHeight="1" thickBot="1" x14ac:dyDescent="0.25">
      <c r="A697" s="147"/>
      <c r="B697" s="148"/>
      <c r="C697" s="148"/>
      <c r="D697" s="97"/>
      <c r="E697" s="97"/>
      <c r="F697" s="97"/>
      <c r="G697" s="148" t="s">
        <v>225</v>
      </c>
      <c r="H697" s="149">
        <v>1</v>
      </c>
      <c r="I697" s="148" t="s">
        <v>226</v>
      </c>
      <c r="J697" s="150">
        <v>118988.83</v>
      </c>
    </row>
    <row r="698" spans="1:10" ht="0.95" customHeight="1" thickTop="1" x14ac:dyDescent="0.2">
      <c r="A698" s="151"/>
      <c r="B698" s="118"/>
      <c r="C698" s="118"/>
      <c r="D698" s="115"/>
      <c r="E698" s="115"/>
      <c r="F698" s="115"/>
      <c r="G698" s="118"/>
      <c r="H698" s="118"/>
      <c r="I698" s="118"/>
      <c r="J698" s="152"/>
    </row>
    <row r="699" spans="1:10" ht="18" customHeight="1" x14ac:dyDescent="0.2">
      <c r="A699" s="154" t="s">
        <v>193</v>
      </c>
      <c r="B699" s="106" t="s">
        <v>39</v>
      </c>
      <c r="C699" s="106" t="s">
        <v>40</v>
      </c>
      <c r="D699" s="104" t="s">
        <v>9</v>
      </c>
      <c r="E699" s="407" t="s">
        <v>206</v>
      </c>
      <c r="F699" s="407"/>
      <c r="G699" s="106" t="s">
        <v>41</v>
      </c>
      <c r="H699" s="106" t="s">
        <v>42</v>
      </c>
      <c r="I699" s="106" t="s">
        <v>43</v>
      </c>
      <c r="J699" s="155" t="s">
        <v>10</v>
      </c>
    </row>
    <row r="700" spans="1:10" ht="51.95" customHeight="1" x14ac:dyDescent="0.2">
      <c r="A700" s="42" t="s">
        <v>207</v>
      </c>
      <c r="B700" s="43" t="s">
        <v>194</v>
      </c>
      <c r="C700" s="43" t="s">
        <v>53</v>
      </c>
      <c r="D700" s="51" t="s">
        <v>195</v>
      </c>
      <c r="E700" s="408" t="s">
        <v>709</v>
      </c>
      <c r="F700" s="408"/>
      <c r="G700" s="43" t="s">
        <v>92</v>
      </c>
      <c r="H700" s="119">
        <v>1</v>
      </c>
      <c r="I700" s="56">
        <v>83.78</v>
      </c>
      <c r="J700" s="136">
        <v>83.78</v>
      </c>
    </row>
    <row r="701" spans="1:10" ht="39" customHeight="1" x14ac:dyDescent="0.2">
      <c r="A701" s="137" t="s">
        <v>209</v>
      </c>
      <c r="B701" s="109" t="s">
        <v>701</v>
      </c>
      <c r="C701" s="109" t="s">
        <v>53</v>
      </c>
      <c r="D701" s="107" t="s">
        <v>702</v>
      </c>
      <c r="E701" s="403" t="s">
        <v>590</v>
      </c>
      <c r="F701" s="403"/>
      <c r="G701" s="109" t="s">
        <v>591</v>
      </c>
      <c r="H701" s="120">
        <v>3.8600000000000002E-2</v>
      </c>
      <c r="I701" s="121">
        <v>216.94</v>
      </c>
      <c r="J701" s="138">
        <v>8.3699999999999992</v>
      </c>
    </row>
    <row r="702" spans="1:10" ht="39" customHeight="1" x14ac:dyDescent="0.2">
      <c r="A702" s="137" t="s">
        <v>209</v>
      </c>
      <c r="B702" s="109" t="s">
        <v>703</v>
      </c>
      <c r="C702" s="109" t="s">
        <v>53</v>
      </c>
      <c r="D702" s="107" t="s">
        <v>704</v>
      </c>
      <c r="E702" s="403" t="s">
        <v>590</v>
      </c>
      <c r="F702" s="403"/>
      <c r="G702" s="109" t="s">
        <v>598</v>
      </c>
      <c r="H702" s="120">
        <v>0.185</v>
      </c>
      <c r="I702" s="121">
        <v>96.56</v>
      </c>
      <c r="J702" s="138">
        <v>17.86</v>
      </c>
    </row>
    <row r="703" spans="1:10" ht="24" customHeight="1" x14ac:dyDescent="0.2">
      <c r="A703" s="137" t="s">
        <v>209</v>
      </c>
      <c r="B703" s="109" t="s">
        <v>710</v>
      </c>
      <c r="C703" s="109" t="s">
        <v>53</v>
      </c>
      <c r="D703" s="107" t="s">
        <v>711</v>
      </c>
      <c r="E703" s="403" t="s">
        <v>208</v>
      </c>
      <c r="F703" s="403"/>
      <c r="G703" s="109" t="s">
        <v>114</v>
      </c>
      <c r="H703" s="120">
        <v>0.1613</v>
      </c>
      <c r="I703" s="121">
        <v>52.34</v>
      </c>
      <c r="J703" s="138">
        <v>8.44</v>
      </c>
    </row>
    <row r="704" spans="1:10" ht="24" customHeight="1" x14ac:dyDescent="0.2">
      <c r="A704" s="137" t="s">
        <v>209</v>
      </c>
      <c r="B704" s="109" t="s">
        <v>228</v>
      </c>
      <c r="C704" s="109" t="s">
        <v>53</v>
      </c>
      <c r="D704" s="107" t="s">
        <v>229</v>
      </c>
      <c r="E704" s="403" t="s">
        <v>208</v>
      </c>
      <c r="F704" s="403"/>
      <c r="G704" s="109" t="s">
        <v>114</v>
      </c>
      <c r="H704" s="120">
        <v>0.1613</v>
      </c>
      <c r="I704" s="121">
        <v>21.47</v>
      </c>
      <c r="J704" s="138">
        <v>3.46</v>
      </c>
    </row>
    <row r="705" spans="1:10" ht="24" customHeight="1" x14ac:dyDescent="0.2">
      <c r="A705" s="137" t="s">
        <v>209</v>
      </c>
      <c r="B705" s="109" t="s">
        <v>712</v>
      </c>
      <c r="C705" s="109" t="s">
        <v>53</v>
      </c>
      <c r="D705" s="107" t="s">
        <v>713</v>
      </c>
      <c r="E705" s="403" t="s">
        <v>208</v>
      </c>
      <c r="F705" s="403"/>
      <c r="G705" s="109" t="s">
        <v>114</v>
      </c>
      <c r="H705" s="120">
        <v>0.87849999999999995</v>
      </c>
      <c r="I705" s="121">
        <v>38.93</v>
      </c>
      <c r="J705" s="138">
        <v>34.200000000000003</v>
      </c>
    </row>
    <row r="706" spans="1:10" ht="26.1" customHeight="1" x14ac:dyDescent="0.2">
      <c r="A706" s="139" t="s">
        <v>212</v>
      </c>
      <c r="B706" s="112" t="s">
        <v>682</v>
      </c>
      <c r="C706" s="112" t="s">
        <v>53</v>
      </c>
      <c r="D706" s="111" t="s">
        <v>683</v>
      </c>
      <c r="E706" s="405" t="s">
        <v>384</v>
      </c>
      <c r="F706" s="405"/>
      <c r="G706" s="112" t="s">
        <v>455</v>
      </c>
      <c r="H706" s="122">
        <v>0.34370000000000001</v>
      </c>
      <c r="I706" s="123">
        <v>33.340000000000003</v>
      </c>
      <c r="J706" s="140">
        <v>11.45</v>
      </c>
    </row>
    <row r="707" spans="1:10" x14ac:dyDescent="0.2">
      <c r="A707" s="141"/>
      <c r="B707" s="142"/>
      <c r="C707" s="142"/>
      <c r="D707" s="143"/>
      <c r="E707" s="143" t="s">
        <v>220</v>
      </c>
      <c r="F707" s="144">
        <v>20.0557750406693</v>
      </c>
      <c r="G707" s="142" t="s">
        <v>221</v>
      </c>
      <c r="H707" s="145">
        <v>23.09</v>
      </c>
      <c r="I707" s="142" t="s">
        <v>222</v>
      </c>
      <c r="J707" s="146">
        <v>43.15</v>
      </c>
    </row>
    <row r="708" spans="1:10" x14ac:dyDescent="0.2">
      <c r="A708" s="141"/>
      <c r="B708" s="142"/>
      <c r="C708" s="142"/>
      <c r="D708" s="143"/>
      <c r="E708" s="143" t="s">
        <v>223</v>
      </c>
      <c r="F708" s="144">
        <v>21.7</v>
      </c>
      <c r="G708" s="142"/>
      <c r="H708" s="404" t="s">
        <v>224</v>
      </c>
      <c r="I708" s="404"/>
      <c r="J708" s="146">
        <v>105.48</v>
      </c>
    </row>
    <row r="709" spans="1:10" ht="30" customHeight="1" thickBot="1" x14ac:dyDescent="0.25">
      <c r="A709" s="147"/>
      <c r="B709" s="148"/>
      <c r="C709" s="148"/>
      <c r="D709" s="97"/>
      <c r="E709" s="97"/>
      <c r="F709" s="97"/>
      <c r="G709" s="148" t="s">
        <v>225</v>
      </c>
      <c r="H709" s="149">
        <v>42</v>
      </c>
      <c r="I709" s="148" t="s">
        <v>226</v>
      </c>
      <c r="J709" s="150">
        <v>4430.16</v>
      </c>
    </row>
    <row r="710" spans="1:10" ht="0.95" customHeight="1" thickTop="1" x14ac:dyDescent="0.2">
      <c r="A710" s="151"/>
      <c r="B710" s="118"/>
      <c r="C710" s="118"/>
      <c r="D710" s="115"/>
      <c r="E710" s="115"/>
      <c r="F710" s="115"/>
      <c r="G710" s="118"/>
      <c r="H710" s="118"/>
      <c r="I710" s="118"/>
      <c r="J710" s="152"/>
    </row>
    <row r="711" spans="1:10" ht="18" customHeight="1" x14ac:dyDescent="0.2">
      <c r="A711" s="154" t="s">
        <v>196</v>
      </c>
      <c r="B711" s="106" t="s">
        <v>39</v>
      </c>
      <c r="C711" s="106" t="s">
        <v>40</v>
      </c>
      <c r="D711" s="104" t="s">
        <v>9</v>
      </c>
      <c r="E711" s="407" t="s">
        <v>206</v>
      </c>
      <c r="F711" s="407"/>
      <c r="G711" s="106" t="s">
        <v>41</v>
      </c>
      <c r="H711" s="106" t="s">
        <v>42</v>
      </c>
      <c r="I711" s="106" t="s">
        <v>43</v>
      </c>
      <c r="J711" s="155" t="s">
        <v>10</v>
      </c>
    </row>
    <row r="712" spans="1:10" ht="65.099999999999994" customHeight="1" x14ac:dyDescent="0.2">
      <c r="A712" s="42" t="s">
        <v>207</v>
      </c>
      <c r="B712" s="43" t="s">
        <v>197</v>
      </c>
      <c r="C712" s="43" t="s">
        <v>53</v>
      </c>
      <c r="D712" s="51" t="s">
        <v>198</v>
      </c>
      <c r="E712" s="408" t="s">
        <v>335</v>
      </c>
      <c r="F712" s="408"/>
      <c r="G712" s="43" t="s">
        <v>71</v>
      </c>
      <c r="H712" s="119">
        <v>1</v>
      </c>
      <c r="I712" s="56">
        <v>16.16</v>
      </c>
      <c r="J712" s="136">
        <v>16.16</v>
      </c>
    </row>
    <row r="713" spans="1:10" ht="39" customHeight="1" x14ac:dyDescent="0.2">
      <c r="A713" s="137" t="s">
        <v>209</v>
      </c>
      <c r="B713" s="109" t="s">
        <v>701</v>
      </c>
      <c r="C713" s="109" t="s">
        <v>53</v>
      </c>
      <c r="D713" s="107" t="s">
        <v>702</v>
      </c>
      <c r="E713" s="403" t="s">
        <v>590</v>
      </c>
      <c r="F713" s="403"/>
      <c r="G713" s="109" t="s">
        <v>591</v>
      </c>
      <c r="H713" s="120">
        <v>3.2000000000000001E-2</v>
      </c>
      <c r="I713" s="121">
        <v>216.94</v>
      </c>
      <c r="J713" s="138">
        <v>6.94</v>
      </c>
    </row>
    <row r="714" spans="1:10" ht="39" customHeight="1" x14ac:dyDescent="0.2">
      <c r="A714" s="137" t="s">
        <v>209</v>
      </c>
      <c r="B714" s="109" t="s">
        <v>703</v>
      </c>
      <c r="C714" s="109" t="s">
        <v>53</v>
      </c>
      <c r="D714" s="107" t="s">
        <v>704</v>
      </c>
      <c r="E714" s="403" t="s">
        <v>590</v>
      </c>
      <c r="F714" s="403"/>
      <c r="G714" s="109" t="s">
        <v>598</v>
      </c>
      <c r="H714" s="120">
        <v>4.2000000000000003E-2</v>
      </c>
      <c r="I714" s="121">
        <v>96.56</v>
      </c>
      <c r="J714" s="138">
        <v>4.05</v>
      </c>
    </row>
    <row r="715" spans="1:10" ht="24" customHeight="1" x14ac:dyDescent="0.2">
      <c r="A715" s="137" t="s">
        <v>209</v>
      </c>
      <c r="B715" s="109" t="s">
        <v>228</v>
      </c>
      <c r="C715" s="109" t="s">
        <v>53</v>
      </c>
      <c r="D715" s="107" t="s">
        <v>229</v>
      </c>
      <c r="E715" s="403" t="s">
        <v>208</v>
      </c>
      <c r="F715" s="403"/>
      <c r="G715" s="109" t="s">
        <v>114</v>
      </c>
      <c r="H715" s="120">
        <v>3.1E-2</v>
      </c>
      <c r="I715" s="121">
        <v>21.47</v>
      </c>
      <c r="J715" s="138">
        <v>0.66</v>
      </c>
    </row>
    <row r="716" spans="1:10" ht="39" customHeight="1" x14ac:dyDescent="0.2">
      <c r="A716" s="137" t="s">
        <v>209</v>
      </c>
      <c r="B716" s="109" t="s">
        <v>714</v>
      </c>
      <c r="C716" s="109" t="s">
        <v>53</v>
      </c>
      <c r="D716" s="107" t="s">
        <v>715</v>
      </c>
      <c r="E716" s="403" t="s">
        <v>590</v>
      </c>
      <c r="F716" s="403"/>
      <c r="G716" s="109" t="s">
        <v>591</v>
      </c>
      <c r="H716" s="120">
        <v>2.8000000000000001E-2</v>
      </c>
      <c r="I716" s="121">
        <v>45.21</v>
      </c>
      <c r="J716" s="138">
        <v>1.26</v>
      </c>
    </row>
    <row r="717" spans="1:10" ht="39" customHeight="1" x14ac:dyDescent="0.2">
      <c r="A717" s="137" t="s">
        <v>209</v>
      </c>
      <c r="B717" s="109" t="s">
        <v>716</v>
      </c>
      <c r="C717" s="109" t="s">
        <v>53</v>
      </c>
      <c r="D717" s="107" t="s">
        <v>717</v>
      </c>
      <c r="E717" s="403" t="s">
        <v>590</v>
      </c>
      <c r="F717" s="403"/>
      <c r="G717" s="109" t="s">
        <v>598</v>
      </c>
      <c r="H717" s="120">
        <v>2.5999999999999999E-2</v>
      </c>
      <c r="I717" s="121">
        <v>39.08</v>
      </c>
      <c r="J717" s="138">
        <v>1.01</v>
      </c>
    </row>
    <row r="718" spans="1:10" ht="26.1" customHeight="1" x14ac:dyDescent="0.2">
      <c r="A718" s="137" t="s">
        <v>209</v>
      </c>
      <c r="B718" s="109" t="s">
        <v>718</v>
      </c>
      <c r="C718" s="109" t="s">
        <v>53</v>
      </c>
      <c r="D718" s="107" t="s">
        <v>719</v>
      </c>
      <c r="E718" s="403" t="s">
        <v>335</v>
      </c>
      <c r="F718" s="403"/>
      <c r="G718" s="109" t="s">
        <v>71</v>
      </c>
      <c r="H718" s="120">
        <v>1</v>
      </c>
      <c r="I718" s="121">
        <v>2.2400000000000002</v>
      </c>
      <c r="J718" s="138">
        <v>2.2400000000000002</v>
      </c>
    </row>
    <row r="719" spans="1:10" x14ac:dyDescent="0.2">
      <c r="A719" s="141"/>
      <c r="B719" s="142"/>
      <c r="C719" s="142"/>
      <c r="D719" s="143"/>
      <c r="E719" s="143" t="s">
        <v>220</v>
      </c>
      <c r="F719" s="144">
        <v>2.2821287473855452</v>
      </c>
      <c r="G719" s="142" t="s">
        <v>221</v>
      </c>
      <c r="H719" s="145">
        <v>2.63</v>
      </c>
      <c r="I719" s="142" t="s">
        <v>222</v>
      </c>
      <c r="J719" s="146">
        <v>4.91</v>
      </c>
    </row>
    <row r="720" spans="1:10" x14ac:dyDescent="0.2">
      <c r="A720" s="141"/>
      <c r="B720" s="142"/>
      <c r="C720" s="142"/>
      <c r="D720" s="143"/>
      <c r="E720" s="143" t="s">
        <v>223</v>
      </c>
      <c r="F720" s="144">
        <v>4.18</v>
      </c>
      <c r="G720" s="142"/>
      <c r="H720" s="404" t="s">
        <v>224</v>
      </c>
      <c r="I720" s="404"/>
      <c r="J720" s="146">
        <v>20.34</v>
      </c>
    </row>
    <row r="721" spans="1:10" ht="30" customHeight="1" thickBot="1" x14ac:dyDescent="0.25">
      <c r="A721" s="147"/>
      <c r="B721" s="148"/>
      <c r="C721" s="148"/>
      <c r="D721" s="97"/>
      <c r="E721" s="97"/>
      <c r="F721" s="97"/>
      <c r="G721" s="148" t="s">
        <v>225</v>
      </c>
      <c r="H721" s="149">
        <v>126</v>
      </c>
      <c r="I721" s="148" t="s">
        <v>226</v>
      </c>
      <c r="J721" s="150">
        <v>2562.84</v>
      </c>
    </row>
    <row r="722" spans="1:10" ht="0.95" customHeight="1" thickTop="1" x14ac:dyDescent="0.2">
      <c r="A722" s="151"/>
      <c r="B722" s="118"/>
      <c r="C722" s="118"/>
      <c r="D722" s="115"/>
      <c r="E722" s="115"/>
      <c r="F722" s="115"/>
      <c r="G722" s="118"/>
      <c r="H722" s="118"/>
      <c r="I722" s="118"/>
      <c r="J722" s="152"/>
    </row>
    <row r="723" spans="1:10" ht="24" customHeight="1" x14ac:dyDescent="0.2">
      <c r="A723" s="40" t="s">
        <v>199</v>
      </c>
      <c r="B723" s="41"/>
      <c r="C723" s="41"/>
      <c r="D723" s="50" t="s">
        <v>13</v>
      </c>
      <c r="E723" s="50"/>
      <c r="F723" s="406"/>
      <c r="G723" s="406"/>
      <c r="H723" s="41"/>
      <c r="I723" s="41"/>
      <c r="J723" s="153">
        <v>38021.279999999999</v>
      </c>
    </row>
    <row r="724" spans="1:10" ht="18" customHeight="1" x14ac:dyDescent="0.2">
      <c r="A724" s="154" t="s">
        <v>200</v>
      </c>
      <c r="B724" s="106" t="s">
        <v>39</v>
      </c>
      <c r="C724" s="106" t="s">
        <v>40</v>
      </c>
      <c r="D724" s="104" t="s">
        <v>9</v>
      </c>
      <c r="E724" s="407" t="s">
        <v>206</v>
      </c>
      <c r="F724" s="407"/>
      <c r="G724" s="106" t="s">
        <v>41</v>
      </c>
      <c r="H724" s="106" t="s">
        <v>42</v>
      </c>
      <c r="I724" s="106" t="s">
        <v>43</v>
      </c>
      <c r="J724" s="155" t="s">
        <v>10</v>
      </c>
    </row>
    <row r="725" spans="1:10" ht="24" customHeight="1" x14ac:dyDescent="0.2">
      <c r="A725" s="42" t="s">
        <v>207</v>
      </c>
      <c r="B725" s="43" t="s">
        <v>201</v>
      </c>
      <c r="C725" s="43" t="s">
        <v>46</v>
      </c>
      <c r="D725" s="51" t="s">
        <v>202</v>
      </c>
      <c r="E725" s="408" t="s">
        <v>569</v>
      </c>
      <c r="F725" s="408"/>
      <c r="G725" s="43" t="s">
        <v>178</v>
      </c>
      <c r="H725" s="119">
        <v>1</v>
      </c>
      <c r="I725" s="56">
        <v>30197.19</v>
      </c>
      <c r="J725" s="136">
        <v>30197.19</v>
      </c>
    </row>
    <row r="726" spans="1:10" ht="24" customHeight="1" x14ac:dyDescent="0.2">
      <c r="A726" s="139" t="s">
        <v>212</v>
      </c>
      <c r="B726" s="112" t="s">
        <v>572</v>
      </c>
      <c r="C726" s="112" t="s">
        <v>46</v>
      </c>
      <c r="D726" s="111" t="s">
        <v>573</v>
      </c>
      <c r="E726" s="405" t="s">
        <v>219</v>
      </c>
      <c r="F726" s="405"/>
      <c r="G726" s="112" t="s">
        <v>574</v>
      </c>
      <c r="H726" s="122">
        <v>4</v>
      </c>
      <c r="I726" s="123">
        <v>305.10000000000002</v>
      </c>
      <c r="J726" s="140">
        <v>1220.4000000000001</v>
      </c>
    </row>
    <row r="727" spans="1:10" ht="24" customHeight="1" x14ac:dyDescent="0.2">
      <c r="A727" s="139" t="s">
        <v>212</v>
      </c>
      <c r="B727" s="112" t="s">
        <v>720</v>
      </c>
      <c r="C727" s="112" t="s">
        <v>82</v>
      </c>
      <c r="D727" s="111" t="s">
        <v>721</v>
      </c>
      <c r="E727" s="405" t="s">
        <v>384</v>
      </c>
      <c r="F727" s="405"/>
      <c r="G727" s="112" t="s">
        <v>84</v>
      </c>
      <c r="H727" s="122">
        <v>1</v>
      </c>
      <c r="I727" s="123">
        <v>27478.09</v>
      </c>
      <c r="J727" s="140">
        <v>27478.09</v>
      </c>
    </row>
    <row r="728" spans="1:10" ht="24" customHeight="1" x14ac:dyDescent="0.2">
      <c r="A728" s="139" t="s">
        <v>212</v>
      </c>
      <c r="B728" s="112" t="s">
        <v>707</v>
      </c>
      <c r="C728" s="112" t="s">
        <v>122</v>
      </c>
      <c r="D728" s="111" t="s">
        <v>708</v>
      </c>
      <c r="E728" s="405" t="s">
        <v>219</v>
      </c>
      <c r="F728" s="405"/>
      <c r="G728" s="112" t="s">
        <v>124</v>
      </c>
      <c r="H728" s="122">
        <v>40</v>
      </c>
      <c r="I728" s="123">
        <v>37.467599999999997</v>
      </c>
      <c r="J728" s="140">
        <v>1498.7</v>
      </c>
    </row>
    <row r="729" spans="1:10" x14ac:dyDescent="0.2">
      <c r="A729" s="141"/>
      <c r="B729" s="142"/>
      <c r="C729" s="142"/>
      <c r="D729" s="143"/>
      <c r="E729" s="143" t="s">
        <v>220</v>
      </c>
      <c r="F729" s="144">
        <v>1263.8159424</v>
      </c>
      <c r="G729" s="142" t="s">
        <v>221</v>
      </c>
      <c r="H729" s="145">
        <v>1455.28</v>
      </c>
      <c r="I729" s="142" t="s">
        <v>222</v>
      </c>
      <c r="J729" s="146">
        <v>2719.1</v>
      </c>
    </row>
    <row r="730" spans="1:10" x14ac:dyDescent="0.2">
      <c r="A730" s="141"/>
      <c r="B730" s="142"/>
      <c r="C730" s="142"/>
      <c r="D730" s="143"/>
      <c r="E730" s="143" t="s">
        <v>223</v>
      </c>
      <c r="F730" s="144">
        <v>7824.09</v>
      </c>
      <c r="G730" s="142"/>
      <c r="H730" s="404" t="s">
        <v>224</v>
      </c>
      <c r="I730" s="404"/>
      <c r="J730" s="146">
        <v>38021.279999999999</v>
      </c>
    </row>
    <row r="731" spans="1:10" ht="30" customHeight="1" thickBot="1" x14ac:dyDescent="0.25">
      <c r="A731" s="147"/>
      <c r="B731" s="148"/>
      <c r="C731" s="148"/>
      <c r="D731" s="97"/>
      <c r="E731" s="97"/>
      <c r="F731" s="97"/>
      <c r="G731" s="148" t="s">
        <v>225</v>
      </c>
      <c r="H731" s="149">
        <v>1</v>
      </c>
      <c r="I731" s="148" t="s">
        <v>226</v>
      </c>
      <c r="J731" s="150">
        <v>38021.279999999999</v>
      </c>
    </row>
    <row r="732" spans="1:10" ht="0.95" customHeight="1" thickTop="1" x14ac:dyDescent="0.2">
      <c r="A732" s="151"/>
      <c r="B732" s="118"/>
      <c r="C732" s="118"/>
      <c r="D732" s="115"/>
      <c r="E732" s="115"/>
      <c r="F732" s="115"/>
      <c r="G732" s="118"/>
      <c r="H732" s="118"/>
      <c r="I732" s="118"/>
      <c r="J732" s="152"/>
    </row>
    <row r="733" spans="1:10" ht="24" customHeight="1" x14ac:dyDescent="0.2">
      <c r="A733" s="40" t="s">
        <v>28</v>
      </c>
      <c r="B733" s="41"/>
      <c r="C733" s="41"/>
      <c r="D733" s="50" t="s">
        <v>13</v>
      </c>
      <c r="E733" s="50"/>
      <c r="F733" s="406"/>
      <c r="G733" s="406"/>
      <c r="H733" s="41"/>
      <c r="I733" s="41"/>
      <c r="J733" s="153">
        <v>2532.9</v>
      </c>
    </row>
    <row r="734" spans="1:10" ht="18" customHeight="1" x14ac:dyDescent="0.2">
      <c r="A734" s="154" t="s">
        <v>203</v>
      </c>
      <c r="B734" s="106" t="s">
        <v>39</v>
      </c>
      <c r="C734" s="106" t="s">
        <v>40</v>
      </c>
      <c r="D734" s="104" t="s">
        <v>9</v>
      </c>
      <c r="E734" s="407" t="s">
        <v>206</v>
      </c>
      <c r="F734" s="407"/>
      <c r="G734" s="106" t="s">
        <v>41</v>
      </c>
      <c r="H734" s="106" t="s">
        <v>42</v>
      </c>
      <c r="I734" s="106" t="s">
        <v>43</v>
      </c>
      <c r="J734" s="155" t="s">
        <v>10</v>
      </c>
    </row>
    <row r="735" spans="1:10" ht="24" customHeight="1" x14ac:dyDescent="0.2">
      <c r="A735" s="42" t="s">
        <v>207</v>
      </c>
      <c r="B735" s="43" t="s">
        <v>204</v>
      </c>
      <c r="C735" s="43" t="s">
        <v>46</v>
      </c>
      <c r="D735" s="51" t="s">
        <v>205</v>
      </c>
      <c r="E735" s="408" t="s">
        <v>569</v>
      </c>
      <c r="F735" s="408"/>
      <c r="G735" s="43" t="s">
        <v>178</v>
      </c>
      <c r="H735" s="119">
        <v>1</v>
      </c>
      <c r="I735" s="56">
        <v>2011.68</v>
      </c>
      <c r="J735" s="136">
        <v>2011.68</v>
      </c>
    </row>
    <row r="736" spans="1:10" ht="26.1" customHeight="1" x14ac:dyDescent="0.2">
      <c r="A736" s="137" t="s">
        <v>209</v>
      </c>
      <c r="B736" s="109" t="s">
        <v>722</v>
      </c>
      <c r="C736" s="109" t="s">
        <v>53</v>
      </c>
      <c r="D736" s="107" t="s">
        <v>723</v>
      </c>
      <c r="E736" s="403" t="s">
        <v>208</v>
      </c>
      <c r="F736" s="403"/>
      <c r="G736" s="109" t="s">
        <v>114</v>
      </c>
      <c r="H736" s="120">
        <v>8</v>
      </c>
      <c r="I736" s="121">
        <v>113.34</v>
      </c>
      <c r="J736" s="138">
        <v>906.72</v>
      </c>
    </row>
    <row r="737" spans="1:10" ht="24" customHeight="1" x14ac:dyDescent="0.2">
      <c r="A737" s="137" t="s">
        <v>209</v>
      </c>
      <c r="B737" s="109" t="s">
        <v>724</v>
      </c>
      <c r="C737" s="109" t="s">
        <v>53</v>
      </c>
      <c r="D737" s="107" t="s">
        <v>725</v>
      </c>
      <c r="E737" s="403" t="s">
        <v>208</v>
      </c>
      <c r="F737" s="403"/>
      <c r="G737" s="109" t="s">
        <v>114</v>
      </c>
      <c r="H737" s="120">
        <v>32</v>
      </c>
      <c r="I737" s="121">
        <v>34.53</v>
      </c>
      <c r="J737" s="138">
        <v>1104.96</v>
      </c>
    </row>
    <row r="738" spans="1:10" x14ac:dyDescent="0.2">
      <c r="A738" s="141"/>
      <c r="B738" s="142"/>
      <c r="C738" s="142"/>
      <c r="D738" s="143"/>
      <c r="E738" s="143" t="s">
        <v>220</v>
      </c>
      <c r="F738" s="144">
        <v>898.68463859999997</v>
      </c>
      <c r="G738" s="142" t="s">
        <v>221</v>
      </c>
      <c r="H738" s="145">
        <v>1034.8399999999999</v>
      </c>
      <c r="I738" s="142" t="s">
        <v>222</v>
      </c>
      <c r="J738" s="146">
        <v>1933.52</v>
      </c>
    </row>
    <row r="739" spans="1:10" x14ac:dyDescent="0.2">
      <c r="A739" s="141"/>
      <c r="B739" s="142"/>
      <c r="C739" s="142"/>
      <c r="D739" s="143"/>
      <c r="E739" s="143" t="s">
        <v>223</v>
      </c>
      <c r="F739" s="144">
        <v>521.22</v>
      </c>
      <c r="G739" s="142"/>
      <c r="H739" s="404" t="s">
        <v>224</v>
      </c>
      <c r="I739" s="404"/>
      <c r="J739" s="146">
        <v>2532.9</v>
      </c>
    </row>
    <row r="740" spans="1:10" ht="30" customHeight="1" thickBot="1" x14ac:dyDescent="0.25">
      <c r="A740" s="117"/>
      <c r="B740" s="126"/>
      <c r="C740" s="126"/>
      <c r="D740" s="99"/>
      <c r="E740" s="99"/>
      <c r="F740" s="99"/>
      <c r="G740" s="126" t="s">
        <v>225</v>
      </c>
      <c r="H740" s="160">
        <v>1</v>
      </c>
      <c r="I740" s="126" t="s">
        <v>226</v>
      </c>
      <c r="J740" s="161">
        <v>2532.9</v>
      </c>
    </row>
    <row r="741" spans="1:10" ht="0.95" customHeight="1" thickBot="1" x14ac:dyDescent="0.25">
      <c r="A741" s="130"/>
      <c r="B741" s="130"/>
      <c r="C741" s="130"/>
      <c r="D741" s="131"/>
      <c r="E741" s="131"/>
      <c r="F741" s="131"/>
      <c r="G741" s="130"/>
      <c r="H741" s="130"/>
      <c r="I741" s="130"/>
      <c r="J741" s="130"/>
    </row>
    <row r="742" spans="1:10" x14ac:dyDescent="0.2">
      <c r="A742" s="93"/>
      <c r="B742" s="94"/>
      <c r="C742" s="94"/>
      <c r="D742" s="94"/>
      <c r="E742" s="94"/>
      <c r="F742" s="94"/>
      <c r="G742" s="94"/>
      <c r="H742" s="94"/>
      <c r="I742" s="94"/>
      <c r="J742" s="95"/>
    </row>
    <row r="743" spans="1:10" x14ac:dyDescent="0.2">
      <c r="A743" s="396" t="s">
        <v>29</v>
      </c>
      <c r="B743" s="397"/>
      <c r="C743" s="397"/>
      <c r="D743" s="96" t="s">
        <v>30</v>
      </c>
      <c r="E743" s="97"/>
      <c r="F743" s="346" t="s">
        <v>31</v>
      </c>
      <c r="G743" s="347"/>
      <c r="H743" s="398">
        <v>1101355.55</v>
      </c>
      <c r="I743" s="397"/>
      <c r="J743" s="399"/>
    </row>
    <row r="744" spans="1:10" x14ac:dyDescent="0.2">
      <c r="A744" s="396" t="s">
        <v>32</v>
      </c>
      <c r="B744" s="397"/>
      <c r="C744" s="397"/>
      <c r="D744" s="96" t="s">
        <v>33</v>
      </c>
      <c r="E744" s="97"/>
      <c r="F744" s="346" t="s">
        <v>34</v>
      </c>
      <c r="G744" s="347"/>
      <c r="H744" s="398">
        <v>221696.42</v>
      </c>
      <c r="I744" s="397"/>
      <c r="J744" s="399"/>
    </row>
    <row r="745" spans="1:10" x14ac:dyDescent="0.2">
      <c r="A745" s="396" t="s">
        <v>35</v>
      </c>
      <c r="B745" s="397"/>
      <c r="C745" s="397"/>
      <c r="D745" s="96" t="s">
        <v>36</v>
      </c>
      <c r="E745" s="97"/>
      <c r="F745" s="346" t="s">
        <v>37</v>
      </c>
      <c r="G745" s="347"/>
      <c r="H745" s="398">
        <v>1323051.97</v>
      </c>
      <c r="I745" s="397"/>
      <c r="J745" s="399"/>
    </row>
    <row r="746" spans="1:10" ht="15" thickBot="1" x14ac:dyDescent="0.25">
      <c r="A746" s="117"/>
      <c r="B746" s="126"/>
      <c r="C746" s="126"/>
      <c r="D746" s="98"/>
      <c r="E746" s="99"/>
      <c r="F746" s="127"/>
      <c r="G746" s="99"/>
      <c r="H746" s="128"/>
      <c r="I746" s="126"/>
      <c r="J746" s="129"/>
    </row>
    <row r="747" spans="1:10" ht="39.950000000000003" customHeight="1" x14ac:dyDescent="0.2">
      <c r="A747" s="342" t="str">
        <f>SINTÉTICO!A91</f>
        <v>Natal, 13 de dezembro de 2023.</v>
      </c>
      <c r="B747" s="343"/>
      <c r="C747" s="343"/>
      <c r="D747" s="343"/>
      <c r="E747" s="343"/>
      <c r="F747" s="343"/>
      <c r="G747" s="343"/>
      <c r="H747" s="343"/>
      <c r="I747" s="343"/>
      <c r="J747" s="344"/>
    </row>
    <row r="748" spans="1:10" ht="90" customHeight="1" thickBot="1" x14ac:dyDescent="0.25">
      <c r="A748" s="400" t="str">
        <f>SINTÉTICO!A92</f>
        <v>_______________________________________________________________
NEY DIAS FREITAS
Sócio/CEO/Proprietário</v>
      </c>
      <c r="B748" s="401"/>
      <c r="C748" s="401"/>
      <c r="D748" s="401"/>
      <c r="E748" s="401"/>
      <c r="F748" s="401"/>
      <c r="G748" s="401"/>
      <c r="H748" s="401"/>
      <c r="I748" s="401"/>
      <c r="J748" s="402"/>
    </row>
    <row r="749" spans="1:10" ht="110.1" customHeight="1" thickBot="1" x14ac:dyDescent="0.25">
      <c r="A749" s="391" t="str">
        <f>SINTÉTICO!A93</f>
        <v>_______________________________________________________________
ENG. CIVIL MARCO POLO DE LEMOS RIBEIRO
CREA/RN 210.873.923-8/RN</v>
      </c>
      <c r="B749" s="392"/>
      <c r="C749" s="392"/>
      <c r="D749" s="392"/>
      <c r="E749" s="392"/>
      <c r="F749" s="392"/>
      <c r="G749" s="392"/>
      <c r="H749" s="392"/>
      <c r="I749" s="392"/>
      <c r="J749" s="393"/>
    </row>
    <row r="750" spans="1:10" x14ac:dyDescent="0.2">
      <c r="A750" s="35"/>
      <c r="B750" s="35"/>
      <c r="C750" s="35"/>
      <c r="D750" s="33"/>
      <c r="E750" s="33"/>
      <c r="F750" s="33"/>
      <c r="G750" s="35"/>
      <c r="H750" s="35"/>
      <c r="I750" s="35"/>
      <c r="J750" s="35"/>
    </row>
    <row r="751" spans="1:10" x14ac:dyDescent="0.2">
      <c r="A751" s="35"/>
      <c r="B751" s="35"/>
      <c r="C751" s="35"/>
      <c r="D751" s="33"/>
      <c r="E751" s="33"/>
      <c r="F751" s="33"/>
      <c r="G751" s="35"/>
      <c r="H751" s="35"/>
      <c r="I751" s="35"/>
      <c r="J751" s="35"/>
    </row>
    <row r="752" spans="1:10" x14ac:dyDescent="0.2">
      <c r="A752" s="35"/>
      <c r="B752" s="35"/>
      <c r="C752" s="35"/>
      <c r="D752" s="33"/>
      <c r="E752" s="33"/>
      <c r="F752" s="33"/>
      <c r="G752" s="35"/>
      <c r="H752" s="35"/>
      <c r="I752" s="35"/>
      <c r="J752" s="35"/>
    </row>
    <row r="753" spans="1:10" x14ac:dyDescent="0.2">
      <c r="A753" s="35"/>
      <c r="B753" s="35"/>
      <c r="C753" s="35"/>
      <c r="D753" s="33"/>
      <c r="E753" s="33"/>
      <c r="F753" s="33"/>
      <c r="G753" s="35"/>
      <c r="H753" s="35"/>
      <c r="I753" s="35"/>
      <c r="J753" s="35"/>
    </row>
  </sheetData>
  <mergeCells count="665">
    <mergeCell ref="F9:G9"/>
    <mergeCell ref="E10:F10"/>
    <mergeCell ref="E11:F11"/>
    <mergeCell ref="E12:F12"/>
    <mergeCell ref="E13:F13"/>
    <mergeCell ref="H27:I27"/>
    <mergeCell ref="E30:F30"/>
    <mergeCell ref="E31:F31"/>
    <mergeCell ref="E14:F14"/>
    <mergeCell ref="E15:F15"/>
    <mergeCell ref="H17:I17"/>
    <mergeCell ref="F20:G20"/>
    <mergeCell ref="F21:G21"/>
    <mergeCell ref="E22:F22"/>
    <mergeCell ref="E32:F32"/>
    <mergeCell ref="E33:F33"/>
    <mergeCell ref="E34:F34"/>
    <mergeCell ref="E35:F35"/>
    <mergeCell ref="E36:F36"/>
    <mergeCell ref="E37:F37"/>
    <mergeCell ref="E23:F23"/>
    <mergeCell ref="E24:F24"/>
    <mergeCell ref="E25:F25"/>
    <mergeCell ref="E44:F44"/>
    <mergeCell ref="E45:F45"/>
    <mergeCell ref="E46:F46"/>
    <mergeCell ref="E47:F47"/>
    <mergeCell ref="E48:F48"/>
    <mergeCell ref="E49:F49"/>
    <mergeCell ref="E38:F38"/>
    <mergeCell ref="E39:F39"/>
    <mergeCell ref="E40:F40"/>
    <mergeCell ref="E41:F41"/>
    <mergeCell ref="E42:F42"/>
    <mergeCell ref="E43:F43"/>
    <mergeCell ref="E56:F56"/>
    <mergeCell ref="E57:F57"/>
    <mergeCell ref="E58:F58"/>
    <mergeCell ref="E59:F59"/>
    <mergeCell ref="E60:F60"/>
    <mergeCell ref="E61:F61"/>
    <mergeCell ref="E50:F50"/>
    <mergeCell ref="E51:F51"/>
    <mergeCell ref="E52:F52"/>
    <mergeCell ref="E53:F53"/>
    <mergeCell ref="E54:F54"/>
    <mergeCell ref="E55:F55"/>
    <mergeCell ref="E68:F68"/>
    <mergeCell ref="E69:F69"/>
    <mergeCell ref="E70:F70"/>
    <mergeCell ref="E71:F71"/>
    <mergeCell ref="E72:F72"/>
    <mergeCell ref="E73:F73"/>
    <mergeCell ref="E62:F62"/>
    <mergeCell ref="E63:F63"/>
    <mergeCell ref="E64:F64"/>
    <mergeCell ref="E65:F65"/>
    <mergeCell ref="E66:F66"/>
    <mergeCell ref="E67:F67"/>
    <mergeCell ref="E80:F80"/>
    <mergeCell ref="E81:F81"/>
    <mergeCell ref="E82:F82"/>
    <mergeCell ref="E83:F83"/>
    <mergeCell ref="E84:F84"/>
    <mergeCell ref="E85:F85"/>
    <mergeCell ref="E74:F74"/>
    <mergeCell ref="E75:F75"/>
    <mergeCell ref="E76:F76"/>
    <mergeCell ref="E77:F77"/>
    <mergeCell ref="E78:F78"/>
    <mergeCell ref="E79:F79"/>
    <mergeCell ref="E92:F92"/>
    <mergeCell ref="E93:F93"/>
    <mergeCell ref="E94:F94"/>
    <mergeCell ref="E95:F95"/>
    <mergeCell ref="E96:F96"/>
    <mergeCell ref="E97:F97"/>
    <mergeCell ref="E86:F86"/>
    <mergeCell ref="E87:F87"/>
    <mergeCell ref="E88:F88"/>
    <mergeCell ref="E89:F89"/>
    <mergeCell ref="E90:F90"/>
    <mergeCell ref="E91:F91"/>
    <mergeCell ref="E104:F104"/>
    <mergeCell ref="E105:F105"/>
    <mergeCell ref="H107:I107"/>
    <mergeCell ref="E110:F110"/>
    <mergeCell ref="E111:F111"/>
    <mergeCell ref="E112:F112"/>
    <mergeCell ref="E98:F98"/>
    <mergeCell ref="E99:F99"/>
    <mergeCell ref="E100:F100"/>
    <mergeCell ref="E101:F101"/>
    <mergeCell ref="E102:F102"/>
    <mergeCell ref="E103:F103"/>
    <mergeCell ref="E119:F119"/>
    <mergeCell ref="E120:F120"/>
    <mergeCell ref="E121:F121"/>
    <mergeCell ref="E122:F122"/>
    <mergeCell ref="E123:F123"/>
    <mergeCell ref="E124:F124"/>
    <mergeCell ref="E113:F113"/>
    <mergeCell ref="E114:F114"/>
    <mergeCell ref="E115:F115"/>
    <mergeCell ref="E116:F116"/>
    <mergeCell ref="E117:F117"/>
    <mergeCell ref="E118:F118"/>
    <mergeCell ref="E131:F131"/>
    <mergeCell ref="E132:F132"/>
    <mergeCell ref="E133:F133"/>
    <mergeCell ref="E134:F134"/>
    <mergeCell ref="E135:F135"/>
    <mergeCell ref="E136:F136"/>
    <mergeCell ref="E125:F125"/>
    <mergeCell ref="E126:F126"/>
    <mergeCell ref="E127:F127"/>
    <mergeCell ref="E128:F128"/>
    <mergeCell ref="E129:F129"/>
    <mergeCell ref="E130:F130"/>
    <mergeCell ref="E143:F143"/>
    <mergeCell ref="E144:F144"/>
    <mergeCell ref="E145:F145"/>
    <mergeCell ref="E146:F146"/>
    <mergeCell ref="E147:F147"/>
    <mergeCell ref="E148:F148"/>
    <mergeCell ref="E137:F137"/>
    <mergeCell ref="E138:F138"/>
    <mergeCell ref="E139:F139"/>
    <mergeCell ref="E140:F140"/>
    <mergeCell ref="E141:F141"/>
    <mergeCell ref="E142:F142"/>
    <mergeCell ref="H156:I156"/>
    <mergeCell ref="E159:F159"/>
    <mergeCell ref="E160:F160"/>
    <mergeCell ref="E161:F161"/>
    <mergeCell ref="E162:F162"/>
    <mergeCell ref="E163:F163"/>
    <mergeCell ref="E149:F149"/>
    <mergeCell ref="E150:F150"/>
    <mergeCell ref="E151:F151"/>
    <mergeCell ref="E152:F152"/>
    <mergeCell ref="E153:F153"/>
    <mergeCell ref="E154:F154"/>
    <mergeCell ref="E170:F170"/>
    <mergeCell ref="E171:F171"/>
    <mergeCell ref="E172:F172"/>
    <mergeCell ref="E173:F173"/>
    <mergeCell ref="E174:F174"/>
    <mergeCell ref="E175:F175"/>
    <mergeCell ref="E164:F164"/>
    <mergeCell ref="E165:F165"/>
    <mergeCell ref="E166:F166"/>
    <mergeCell ref="E167:F167"/>
    <mergeCell ref="E168:F168"/>
    <mergeCell ref="E169:F169"/>
    <mergeCell ref="E182:F182"/>
    <mergeCell ref="E183:F183"/>
    <mergeCell ref="E184:F184"/>
    <mergeCell ref="E185:F185"/>
    <mergeCell ref="E186:F186"/>
    <mergeCell ref="E187:F187"/>
    <mergeCell ref="E176:F176"/>
    <mergeCell ref="E177:F177"/>
    <mergeCell ref="E178:F178"/>
    <mergeCell ref="E179:F179"/>
    <mergeCell ref="E180:F180"/>
    <mergeCell ref="E181:F181"/>
    <mergeCell ref="E194:F194"/>
    <mergeCell ref="E195:F195"/>
    <mergeCell ref="E196:F196"/>
    <mergeCell ref="E197:F197"/>
    <mergeCell ref="E198:F198"/>
    <mergeCell ref="E199:F199"/>
    <mergeCell ref="E188:F188"/>
    <mergeCell ref="E189:F189"/>
    <mergeCell ref="E190:F190"/>
    <mergeCell ref="E191:F191"/>
    <mergeCell ref="E192:F192"/>
    <mergeCell ref="E193:F193"/>
    <mergeCell ref="E206:F206"/>
    <mergeCell ref="E207:F207"/>
    <mergeCell ref="E208:F208"/>
    <mergeCell ref="E209:F209"/>
    <mergeCell ref="E210:F210"/>
    <mergeCell ref="E211:F211"/>
    <mergeCell ref="E200:F200"/>
    <mergeCell ref="E201:F201"/>
    <mergeCell ref="E202:F202"/>
    <mergeCell ref="E203:F203"/>
    <mergeCell ref="E204:F204"/>
    <mergeCell ref="E205:F205"/>
    <mergeCell ref="E218:F218"/>
    <mergeCell ref="E219:F219"/>
    <mergeCell ref="E220:F220"/>
    <mergeCell ref="E221:F221"/>
    <mergeCell ref="E222:F222"/>
    <mergeCell ref="E223:F223"/>
    <mergeCell ref="E212:F212"/>
    <mergeCell ref="E213:F213"/>
    <mergeCell ref="E214:F214"/>
    <mergeCell ref="E215:F215"/>
    <mergeCell ref="E216:F216"/>
    <mergeCell ref="E217:F217"/>
    <mergeCell ref="E230:F230"/>
    <mergeCell ref="E231:F231"/>
    <mergeCell ref="E232:F232"/>
    <mergeCell ref="E233:F233"/>
    <mergeCell ref="E234:F234"/>
    <mergeCell ref="E235:F235"/>
    <mergeCell ref="E224:F224"/>
    <mergeCell ref="E225:F225"/>
    <mergeCell ref="E226:F226"/>
    <mergeCell ref="E227:F227"/>
    <mergeCell ref="E228:F228"/>
    <mergeCell ref="E229:F229"/>
    <mergeCell ref="E245:F245"/>
    <mergeCell ref="E246:F246"/>
    <mergeCell ref="E247:F247"/>
    <mergeCell ref="E248:F248"/>
    <mergeCell ref="E249:F249"/>
    <mergeCell ref="E250:F250"/>
    <mergeCell ref="E236:F236"/>
    <mergeCell ref="H238:I238"/>
    <mergeCell ref="E241:F241"/>
    <mergeCell ref="E242:F242"/>
    <mergeCell ref="E243:F243"/>
    <mergeCell ref="E244:F244"/>
    <mergeCell ref="E257:F257"/>
    <mergeCell ref="E258:F258"/>
    <mergeCell ref="E259:F259"/>
    <mergeCell ref="E260:F260"/>
    <mergeCell ref="E261:F261"/>
    <mergeCell ref="E262:F262"/>
    <mergeCell ref="E251:F251"/>
    <mergeCell ref="E252:F252"/>
    <mergeCell ref="E253:F253"/>
    <mergeCell ref="E254:F254"/>
    <mergeCell ref="E255:F255"/>
    <mergeCell ref="E256:F256"/>
    <mergeCell ref="E269:F269"/>
    <mergeCell ref="E270:F270"/>
    <mergeCell ref="E271:F271"/>
    <mergeCell ref="E272:F272"/>
    <mergeCell ref="E273:F273"/>
    <mergeCell ref="E274:F274"/>
    <mergeCell ref="E263:F263"/>
    <mergeCell ref="E264:F264"/>
    <mergeCell ref="E265:F265"/>
    <mergeCell ref="E266:F266"/>
    <mergeCell ref="E267:F267"/>
    <mergeCell ref="E268:F268"/>
    <mergeCell ref="H296:I296"/>
    <mergeCell ref="E281:F281"/>
    <mergeCell ref="E282:F282"/>
    <mergeCell ref="E283:F283"/>
    <mergeCell ref="E284:F284"/>
    <mergeCell ref="H286:I286"/>
    <mergeCell ref="E289:F289"/>
    <mergeCell ref="E275:F275"/>
    <mergeCell ref="E276:F276"/>
    <mergeCell ref="E277:F277"/>
    <mergeCell ref="E278:F278"/>
    <mergeCell ref="E279:F279"/>
    <mergeCell ref="E280:F280"/>
    <mergeCell ref="F299:G299"/>
    <mergeCell ref="E300:F300"/>
    <mergeCell ref="E301:F301"/>
    <mergeCell ref="E302:F302"/>
    <mergeCell ref="E303:F303"/>
    <mergeCell ref="E304:F304"/>
    <mergeCell ref="E290:F290"/>
    <mergeCell ref="E291:F291"/>
    <mergeCell ref="E292:F292"/>
    <mergeCell ref="E293:F293"/>
    <mergeCell ref="E294:F294"/>
    <mergeCell ref="H318:I318"/>
    <mergeCell ref="E321:F321"/>
    <mergeCell ref="E322:F322"/>
    <mergeCell ref="E305:F305"/>
    <mergeCell ref="E306:F306"/>
    <mergeCell ref="E307:F307"/>
    <mergeCell ref="E308:F308"/>
    <mergeCell ref="H310:I310"/>
    <mergeCell ref="F313:G313"/>
    <mergeCell ref="E323:F323"/>
    <mergeCell ref="E324:F324"/>
    <mergeCell ref="E325:F325"/>
    <mergeCell ref="E326:F326"/>
    <mergeCell ref="E327:F327"/>
    <mergeCell ref="E328:F328"/>
    <mergeCell ref="F314:G314"/>
    <mergeCell ref="E315:F315"/>
    <mergeCell ref="E316:F316"/>
    <mergeCell ref="E335:F335"/>
    <mergeCell ref="E336:F336"/>
    <mergeCell ref="E337:F337"/>
    <mergeCell ref="E338:F338"/>
    <mergeCell ref="H340:I340"/>
    <mergeCell ref="F343:G343"/>
    <mergeCell ref="E329:F329"/>
    <mergeCell ref="E330:F330"/>
    <mergeCell ref="E331:F331"/>
    <mergeCell ref="E332:F332"/>
    <mergeCell ref="E333:F333"/>
    <mergeCell ref="E334:F334"/>
    <mergeCell ref="E353:F353"/>
    <mergeCell ref="E354:F354"/>
    <mergeCell ref="E355:F355"/>
    <mergeCell ref="H357:I357"/>
    <mergeCell ref="E360:F360"/>
    <mergeCell ref="E361:F361"/>
    <mergeCell ref="E344:F344"/>
    <mergeCell ref="E345:F345"/>
    <mergeCell ref="H347:I347"/>
    <mergeCell ref="E350:F350"/>
    <mergeCell ref="E351:F351"/>
    <mergeCell ref="E352:F352"/>
    <mergeCell ref="E371:F371"/>
    <mergeCell ref="E372:F372"/>
    <mergeCell ref="H374:I374"/>
    <mergeCell ref="E377:F377"/>
    <mergeCell ref="E378:F378"/>
    <mergeCell ref="E379:F379"/>
    <mergeCell ref="H363:I363"/>
    <mergeCell ref="E366:F366"/>
    <mergeCell ref="E367:F367"/>
    <mergeCell ref="E368:F368"/>
    <mergeCell ref="E369:F369"/>
    <mergeCell ref="E370:F370"/>
    <mergeCell ref="E389:F389"/>
    <mergeCell ref="H391:I391"/>
    <mergeCell ref="F394:G394"/>
    <mergeCell ref="F395:G395"/>
    <mergeCell ref="E396:F396"/>
    <mergeCell ref="E397:F397"/>
    <mergeCell ref="E380:F380"/>
    <mergeCell ref="E381:F381"/>
    <mergeCell ref="E382:F382"/>
    <mergeCell ref="E383:F383"/>
    <mergeCell ref="H385:I385"/>
    <mergeCell ref="E388:F388"/>
    <mergeCell ref="H405:I405"/>
    <mergeCell ref="F408:G408"/>
    <mergeCell ref="E409:F409"/>
    <mergeCell ref="E410:F410"/>
    <mergeCell ref="E411:F411"/>
    <mergeCell ref="H413:I413"/>
    <mergeCell ref="E398:F398"/>
    <mergeCell ref="E399:F399"/>
    <mergeCell ref="E400:F400"/>
    <mergeCell ref="E401:F401"/>
    <mergeCell ref="E402:F402"/>
    <mergeCell ref="E403:F403"/>
    <mergeCell ref="H418:I418"/>
    <mergeCell ref="J418:J419"/>
    <mergeCell ref="A426:E426"/>
    <mergeCell ref="F426:I426"/>
    <mergeCell ref="F427:I427"/>
    <mergeCell ref="A431:E431"/>
    <mergeCell ref="F431:I431"/>
    <mergeCell ref="E416:F416"/>
    <mergeCell ref="E417:F417"/>
    <mergeCell ref="A418:A419"/>
    <mergeCell ref="B418:B419"/>
    <mergeCell ref="C418:C419"/>
    <mergeCell ref="D418:D419"/>
    <mergeCell ref="E418:E419"/>
    <mergeCell ref="F418:G418"/>
    <mergeCell ref="A435:E435"/>
    <mergeCell ref="F435:I435"/>
    <mergeCell ref="A436:E436"/>
    <mergeCell ref="F436:I436"/>
    <mergeCell ref="A437:E437"/>
    <mergeCell ref="F437:I437"/>
    <mergeCell ref="A432:E432"/>
    <mergeCell ref="F432:I432"/>
    <mergeCell ref="A433:E433"/>
    <mergeCell ref="F433:I433"/>
    <mergeCell ref="A434:E434"/>
    <mergeCell ref="F434:I434"/>
    <mergeCell ref="E447:F447"/>
    <mergeCell ref="E448:F448"/>
    <mergeCell ref="E449:F449"/>
    <mergeCell ref="H451:I451"/>
    <mergeCell ref="F454:G454"/>
    <mergeCell ref="F455:G455"/>
    <mergeCell ref="H439:I439"/>
    <mergeCell ref="F442:G442"/>
    <mergeCell ref="E443:F443"/>
    <mergeCell ref="E444:F444"/>
    <mergeCell ref="E445:F445"/>
    <mergeCell ref="E446:F446"/>
    <mergeCell ref="E456:F456"/>
    <mergeCell ref="E457:F457"/>
    <mergeCell ref="H459:I459"/>
    <mergeCell ref="E462:F462"/>
    <mergeCell ref="E463:F463"/>
    <mergeCell ref="A464:A465"/>
    <mergeCell ref="B464:B465"/>
    <mergeCell ref="C464:C465"/>
    <mergeCell ref="D464:D465"/>
    <mergeCell ref="E464:E465"/>
    <mergeCell ref="A470:E470"/>
    <mergeCell ref="F470:I470"/>
    <mergeCell ref="A471:E471"/>
    <mergeCell ref="F471:I471"/>
    <mergeCell ref="A472:E472"/>
    <mergeCell ref="F472:I472"/>
    <mergeCell ref="F464:G464"/>
    <mergeCell ref="H464:I464"/>
    <mergeCell ref="J464:J465"/>
    <mergeCell ref="A467:E467"/>
    <mergeCell ref="F467:I467"/>
    <mergeCell ref="F468:I468"/>
    <mergeCell ref="A476:E476"/>
    <mergeCell ref="F476:I476"/>
    <mergeCell ref="H478:I478"/>
    <mergeCell ref="E481:F481"/>
    <mergeCell ref="E482:F482"/>
    <mergeCell ref="E483:F483"/>
    <mergeCell ref="A473:E473"/>
    <mergeCell ref="F473:I473"/>
    <mergeCell ref="A474:E474"/>
    <mergeCell ref="F474:I474"/>
    <mergeCell ref="A475:E475"/>
    <mergeCell ref="F475:I475"/>
    <mergeCell ref="H508:I508"/>
    <mergeCell ref="H494:I494"/>
    <mergeCell ref="E497:F497"/>
    <mergeCell ref="E498:F498"/>
    <mergeCell ref="E499:F499"/>
    <mergeCell ref="E500:F500"/>
    <mergeCell ref="E501:F501"/>
    <mergeCell ref="E484:F484"/>
    <mergeCell ref="H486:I486"/>
    <mergeCell ref="E489:F489"/>
    <mergeCell ref="E490:F490"/>
    <mergeCell ref="E491:F491"/>
    <mergeCell ref="E492:F492"/>
    <mergeCell ref="E511:F511"/>
    <mergeCell ref="E512:F512"/>
    <mergeCell ref="E513:F513"/>
    <mergeCell ref="E514:F514"/>
    <mergeCell ref="E515:F515"/>
    <mergeCell ref="E516:F516"/>
    <mergeCell ref="E502:F502"/>
    <mergeCell ref="E503:F503"/>
    <mergeCell ref="E504:F504"/>
    <mergeCell ref="E505:F505"/>
    <mergeCell ref="E506:F506"/>
    <mergeCell ref="E517:F517"/>
    <mergeCell ref="H519:I519"/>
    <mergeCell ref="E522:F522"/>
    <mergeCell ref="E523:F523"/>
    <mergeCell ref="A524:A525"/>
    <mergeCell ref="B524:B525"/>
    <mergeCell ref="C524:C525"/>
    <mergeCell ref="D524:D525"/>
    <mergeCell ref="E524:E525"/>
    <mergeCell ref="F524:G524"/>
    <mergeCell ref="A531:E531"/>
    <mergeCell ref="F531:I531"/>
    <mergeCell ref="A532:E532"/>
    <mergeCell ref="F532:I532"/>
    <mergeCell ref="A533:E533"/>
    <mergeCell ref="F533:I533"/>
    <mergeCell ref="H524:I524"/>
    <mergeCell ref="J524:J525"/>
    <mergeCell ref="A527:E527"/>
    <mergeCell ref="F527:I527"/>
    <mergeCell ref="F528:I528"/>
    <mergeCell ref="A530:E530"/>
    <mergeCell ref="F530:I530"/>
    <mergeCell ref="G537:I537"/>
    <mergeCell ref="G538:I538"/>
    <mergeCell ref="A539:E539"/>
    <mergeCell ref="F539:I539"/>
    <mergeCell ref="H540:I540"/>
    <mergeCell ref="H541:I541"/>
    <mergeCell ref="A534:E534"/>
    <mergeCell ref="F534:I534"/>
    <mergeCell ref="A535:E535"/>
    <mergeCell ref="F535:I535"/>
    <mergeCell ref="A536:E536"/>
    <mergeCell ref="F536:I536"/>
    <mergeCell ref="E551:F551"/>
    <mergeCell ref="E552:F552"/>
    <mergeCell ref="E553:F553"/>
    <mergeCell ref="E554:F554"/>
    <mergeCell ref="E555:F555"/>
    <mergeCell ref="E556:F556"/>
    <mergeCell ref="A542:E542"/>
    <mergeCell ref="F542:I542"/>
    <mergeCell ref="G543:I543"/>
    <mergeCell ref="A546:E546"/>
    <mergeCell ref="F546:I546"/>
    <mergeCell ref="H548:I548"/>
    <mergeCell ref="E566:F566"/>
    <mergeCell ref="E567:F567"/>
    <mergeCell ref="H569:I569"/>
    <mergeCell ref="F572:G572"/>
    <mergeCell ref="E573:F573"/>
    <mergeCell ref="E574:F574"/>
    <mergeCell ref="E557:F557"/>
    <mergeCell ref="E558:F558"/>
    <mergeCell ref="H560:I560"/>
    <mergeCell ref="F563:G563"/>
    <mergeCell ref="F564:G564"/>
    <mergeCell ref="E565:F565"/>
    <mergeCell ref="E584:F584"/>
    <mergeCell ref="E585:F585"/>
    <mergeCell ref="E586:F586"/>
    <mergeCell ref="E587:F587"/>
    <mergeCell ref="E588:F588"/>
    <mergeCell ref="E589:F589"/>
    <mergeCell ref="E575:F575"/>
    <mergeCell ref="H577:I577"/>
    <mergeCell ref="E580:F580"/>
    <mergeCell ref="E581:F581"/>
    <mergeCell ref="E582:F582"/>
    <mergeCell ref="E583:F583"/>
    <mergeCell ref="H597:I597"/>
    <mergeCell ref="E600:F600"/>
    <mergeCell ref="E601:F601"/>
    <mergeCell ref="E602:F602"/>
    <mergeCell ref="E603:F603"/>
    <mergeCell ref="E604:F604"/>
    <mergeCell ref="E590:F590"/>
    <mergeCell ref="E591:F591"/>
    <mergeCell ref="E592:F592"/>
    <mergeCell ref="E593:F593"/>
    <mergeCell ref="E594:F594"/>
    <mergeCell ref="E595:F595"/>
    <mergeCell ref="E611:F611"/>
    <mergeCell ref="E612:F612"/>
    <mergeCell ref="E613:F613"/>
    <mergeCell ref="H615:I615"/>
    <mergeCell ref="E618:F618"/>
    <mergeCell ref="E619:F619"/>
    <mergeCell ref="E605:F605"/>
    <mergeCell ref="E606:F606"/>
    <mergeCell ref="E607:F607"/>
    <mergeCell ref="E608:F608"/>
    <mergeCell ref="E609:F609"/>
    <mergeCell ref="E610:F610"/>
    <mergeCell ref="E626:F626"/>
    <mergeCell ref="E627:F627"/>
    <mergeCell ref="E628:F628"/>
    <mergeCell ref="E629:F629"/>
    <mergeCell ref="E630:F630"/>
    <mergeCell ref="E631:F631"/>
    <mergeCell ref="E620:F620"/>
    <mergeCell ref="E621:F621"/>
    <mergeCell ref="E622:F622"/>
    <mergeCell ref="E623:F623"/>
    <mergeCell ref="E624:F624"/>
    <mergeCell ref="E625:F625"/>
    <mergeCell ref="H639:I639"/>
    <mergeCell ref="E642:F642"/>
    <mergeCell ref="E643:F643"/>
    <mergeCell ref="E644:F644"/>
    <mergeCell ref="E645:F645"/>
    <mergeCell ref="E646:F646"/>
    <mergeCell ref="E632:F632"/>
    <mergeCell ref="E633:F633"/>
    <mergeCell ref="E634:F634"/>
    <mergeCell ref="E635:F635"/>
    <mergeCell ref="E636:F636"/>
    <mergeCell ref="E637:F637"/>
    <mergeCell ref="E653:F653"/>
    <mergeCell ref="E654:F654"/>
    <mergeCell ref="E655:F655"/>
    <mergeCell ref="E656:F656"/>
    <mergeCell ref="E657:F657"/>
    <mergeCell ref="E658:F658"/>
    <mergeCell ref="E647:F647"/>
    <mergeCell ref="E648:F648"/>
    <mergeCell ref="E649:F649"/>
    <mergeCell ref="E650:F650"/>
    <mergeCell ref="E651:F651"/>
    <mergeCell ref="E652:F652"/>
    <mergeCell ref="E671:F671"/>
    <mergeCell ref="E672:F672"/>
    <mergeCell ref="E673:F673"/>
    <mergeCell ref="E674:F674"/>
    <mergeCell ref="H676:I676"/>
    <mergeCell ref="F679:G679"/>
    <mergeCell ref="H660:I660"/>
    <mergeCell ref="E663:F663"/>
    <mergeCell ref="E664:F664"/>
    <mergeCell ref="E665:F665"/>
    <mergeCell ref="E666:F666"/>
    <mergeCell ref="H668:I668"/>
    <mergeCell ref="H687:I687"/>
    <mergeCell ref="E690:F690"/>
    <mergeCell ref="E691:F691"/>
    <mergeCell ref="E692:F692"/>
    <mergeCell ref="E693:F693"/>
    <mergeCell ref="E694:F694"/>
    <mergeCell ref="F680:G680"/>
    <mergeCell ref="E681:F681"/>
    <mergeCell ref="E682:F682"/>
    <mergeCell ref="E683:F683"/>
    <mergeCell ref="E684:F684"/>
    <mergeCell ref="E685:F685"/>
    <mergeCell ref="E704:F704"/>
    <mergeCell ref="E705:F705"/>
    <mergeCell ref="E706:F706"/>
    <mergeCell ref="H708:I708"/>
    <mergeCell ref="E711:F711"/>
    <mergeCell ref="E712:F712"/>
    <mergeCell ref="H696:I696"/>
    <mergeCell ref="E699:F699"/>
    <mergeCell ref="E700:F700"/>
    <mergeCell ref="E701:F701"/>
    <mergeCell ref="E702:F702"/>
    <mergeCell ref="E703:F703"/>
    <mergeCell ref="B1:J1"/>
    <mergeCell ref="B2:H2"/>
    <mergeCell ref="I2:J3"/>
    <mergeCell ref="B3:H3"/>
    <mergeCell ref="B4:H4"/>
    <mergeCell ref="I4:J5"/>
    <mergeCell ref="E737:F737"/>
    <mergeCell ref="H739:I739"/>
    <mergeCell ref="A743:C743"/>
    <mergeCell ref="F743:G743"/>
    <mergeCell ref="H743:J743"/>
    <mergeCell ref="E728:F728"/>
    <mergeCell ref="H730:I730"/>
    <mergeCell ref="F733:G733"/>
    <mergeCell ref="E734:F734"/>
    <mergeCell ref="E735:F735"/>
    <mergeCell ref="E736:F736"/>
    <mergeCell ref="H720:I720"/>
    <mergeCell ref="F723:G723"/>
    <mergeCell ref="E724:F724"/>
    <mergeCell ref="E725:F725"/>
    <mergeCell ref="E726:F726"/>
    <mergeCell ref="E727:F727"/>
    <mergeCell ref="E713:F713"/>
    <mergeCell ref="B8:D8"/>
    <mergeCell ref="E8:F8"/>
    <mergeCell ref="G8:H8"/>
    <mergeCell ref="I8:J8"/>
    <mergeCell ref="A747:J747"/>
    <mergeCell ref="A749:J749"/>
    <mergeCell ref="B5:H5"/>
    <mergeCell ref="A6:J6"/>
    <mergeCell ref="B7:D7"/>
    <mergeCell ref="E7:F7"/>
    <mergeCell ref="G7:H7"/>
    <mergeCell ref="I7:J7"/>
    <mergeCell ref="A745:C745"/>
    <mergeCell ref="F745:G745"/>
    <mergeCell ref="H745:J745"/>
    <mergeCell ref="A748:J748"/>
    <mergeCell ref="A744:C744"/>
    <mergeCell ref="F744:G744"/>
    <mergeCell ref="H744:J744"/>
    <mergeCell ref="E714:F714"/>
    <mergeCell ref="E715:F715"/>
    <mergeCell ref="E716:F716"/>
    <mergeCell ref="E717:F717"/>
    <mergeCell ref="E718:F718"/>
  </mergeCells>
  <printOptions horizontalCentered="1"/>
  <pageMargins left="7.874015748031496E-2" right="7.874015748031496E-2" top="7.874015748031496E-2" bottom="7.874015748031496E-2" header="0.11811023622047245" footer="0.11811023622047245"/>
  <pageSetup paperSize="9" scale="7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860059-FBCD-453C-A8BD-979B82EAED36}">
  <dimension ref="A1:K27"/>
  <sheetViews>
    <sheetView view="pageBreakPreview" zoomScale="82" zoomScaleNormal="85" zoomScaleSheetLayoutView="82" workbookViewId="0">
      <selection activeCell="A24" sqref="A24:K24"/>
    </sheetView>
  </sheetViews>
  <sheetFormatPr defaultRowHeight="14.25" x14ac:dyDescent="0.2"/>
  <cols>
    <col min="1" max="1" width="20" bestFit="1" customWidth="1"/>
    <col min="2" max="2" width="60" bestFit="1" customWidth="1"/>
    <col min="3" max="3" width="20" style="37" bestFit="1" customWidth="1"/>
    <col min="4" max="30" width="12" bestFit="1" customWidth="1"/>
  </cols>
  <sheetData>
    <row r="1" spans="1:11" s="31" customFormat="1" ht="101.25" customHeight="1" thickBot="1" x14ac:dyDescent="0.25">
      <c r="A1" s="29"/>
      <c r="B1" s="323" t="s">
        <v>839</v>
      </c>
      <c r="C1" s="323"/>
      <c r="D1" s="323"/>
      <c r="E1" s="323"/>
      <c r="F1" s="323"/>
      <c r="G1" s="323"/>
      <c r="H1" s="323"/>
      <c r="I1" s="323"/>
      <c r="J1" s="324"/>
      <c r="K1" s="30"/>
    </row>
    <row r="2" spans="1:11" s="31" customFormat="1" ht="20.100000000000001" customHeight="1" thickBot="1" x14ac:dyDescent="0.25">
      <c r="A2" s="116" t="s">
        <v>840</v>
      </c>
      <c r="B2" s="367" t="str">
        <f>'Resumo do Orçamento'!D2</f>
        <v>CODEVASF - UASG 195006</v>
      </c>
      <c r="C2" s="368"/>
      <c r="D2" s="368"/>
      <c r="E2" s="368"/>
      <c r="F2" s="368"/>
      <c r="G2" s="368"/>
      <c r="H2" s="369"/>
      <c r="I2" s="370" t="s">
        <v>841</v>
      </c>
      <c r="J2" s="371"/>
      <c r="K2" s="30"/>
    </row>
    <row r="3" spans="1:11" s="31" customFormat="1" ht="20.100000000000001" customHeight="1" thickBot="1" x14ac:dyDescent="0.25">
      <c r="A3" s="116" t="s">
        <v>842</v>
      </c>
      <c r="B3" s="367" t="str">
        <f>'Resumo do Orçamento'!D3</f>
        <v>Secretaria De Licitações e Contratos – PR/SL</v>
      </c>
      <c r="C3" s="368"/>
      <c r="D3" s="368"/>
      <c r="E3" s="368"/>
      <c r="F3" s="368"/>
      <c r="G3" s="368"/>
      <c r="H3" s="369"/>
      <c r="I3" s="372"/>
      <c r="J3" s="373"/>
      <c r="K3" s="30"/>
    </row>
    <row r="4" spans="1:11" s="31" customFormat="1" ht="20.100000000000001" customHeight="1" thickBot="1" x14ac:dyDescent="0.25">
      <c r="A4" s="116" t="s">
        <v>843</v>
      </c>
      <c r="B4" s="367" t="str">
        <f>'Resumo do Orçamento'!D4</f>
        <v>RDC Nº 60/2023 - PROCESSO Nº: 59500.002041/2023-47-e</v>
      </c>
      <c r="C4" s="368"/>
      <c r="D4" s="368"/>
      <c r="E4" s="368"/>
      <c r="F4" s="368"/>
      <c r="G4" s="368"/>
      <c r="H4" s="369"/>
      <c r="I4" s="374" t="s">
        <v>855</v>
      </c>
      <c r="J4" s="375"/>
      <c r="K4" s="30"/>
    </row>
    <row r="5" spans="1:11" s="31" customFormat="1" ht="49.5" customHeight="1" thickBot="1" x14ac:dyDescent="0.25">
      <c r="A5" s="116" t="s">
        <v>844</v>
      </c>
      <c r="B5" s="367" t="str">
        <f>'Resumo do Orçamento'!D5</f>
        <v>Contratação de empresa de engenharia para realização de obras civis na estrutura na tomada d’água e substituição da comporta da tomada d'água da barragem de estreito, localizada em Urandi, Bahia.</v>
      </c>
      <c r="C5" s="368"/>
      <c r="D5" s="368"/>
      <c r="E5" s="368"/>
      <c r="F5" s="368"/>
      <c r="G5" s="368"/>
      <c r="H5" s="369"/>
      <c r="I5" s="376"/>
      <c r="J5" s="377"/>
      <c r="K5" s="30"/>
    </row>
    <row r="6" spans="1:11" s="33" customFormat="1" ht="15" thickBot="1" x14ac:dyDescent="0.25">
      <c r="A6" s="378" t="s">
        <v>931</v>
      </c>
      <c r="B6" s="379"/>
      <c r="C6" s="379"/>
      <c r="D6" s="379"/>
      <c r="E6" s="379"/>
      <c r="F6" s="379"/>
      <c r="G6" s="379"/>
      <c r="H6" s="379"/>
      <c r="I6" s="379"/>
      <c r="J6" s="380"/>
    </row>
    <row r="7" spans="1:11" ht="15" x14ac:dyDescent="0.2">
      <c r="A7" s="34"/>
      <c r="B7" s="381" t="s">
        <v>0</v>
      </c>
      <c r="C7" s="381"/>
      <c r="D7" s="381"/>
      <c r="E7" s="381" t="s">
        <v>1</v>
      </c>
      <c r="F7" s="381"/>
      <c r="G7" s="394" t="s">
        <v>2</v>
      </c>
      <c r="H7" s="394"/>
      <c r="I7" s="394" t="s">
        <v>3</v>
      </c>
      <c r="J7" s="395"/>
    </row>
    <row r="8" spans="1:11" ht="80.099999999999994" customHeight="1" thickBot="1" x14ac:dyDescent="0.25">
      <c r="A8" s="117"/>
      <c r="B8" s="341" t="s">
        <v>4</v>
      </c>
      <c r="C8" s="341"/>
      <c r="D8" s="341"/>
      <c r="E8" s="341" t="s">
        <v>5</v>
      </c>
      <c r="F8" s="341"/>
      <c r="G8" s="389" t="s">
        <v>6</v>
      </c>
      <c r="H8" s="389"/>
      <c r="I8" s="389" t="s">
        <v>7</v>
      </c>
      <c r="J8" s="390"/>
    </row>
    <row r="9" spans="1:11" ht="15.75" thickBot="1" x14ac:dyDescent="0.25">
      <c r="A9" s="170" t="s">
        <v>8</v>
      </c>
      <c r="B9" s="166" t="s">
        <v>9</v>
      </c>
      <c r="C9" s="169" t="s">
        <v>726</v>
      </c>
      <c r="D9" s="169" t="s">
        <v>727</v>
      </c>
      <c r="E9" s="169" t="s">
        <v>728</v>
      </c>
      <c r="F9" s="169" t="s">
        <v>729</v>
      </c>
      <c r="G9" s="169" t="s">
        <v>730</v>
      </c>
      <c r="H9" s="169" t="s">
        <v>731</v>
      </c>
      <c r="I9" s="169" t="s">
        <v>732</v>
      </c>
      <c r="J9" s="171" t="s">
        <v>733</v>
      </c>
    </row>
    <row r="10" spans="1:11" ht="26.25" thickBot="1" x14ac:dyDescent="0.25">
      <c r="A10" s="172" t="s">
        <v>12</v>
      </c>
      <c r="B10" s="173" t="s">
        <v>13</v>
      </c>
      <c r="C10" s="174" t="s">
        <v>734</v>
      </c>
      <c r="D10" s="175" t="s">
        <v>735</v>
      </c>
      <c r="E10" s="175" t="s">
        <v>736</v>
      </c>
      <c r="F10" s="175" t="s">
        <v>735</v>
      </c>
      <c r="G10" s="175" t="s">
        <v>737</v>
      </c>
      <c r="H10" s="175" t="s">
        <v>735</v>
      </c>
      <c r="I10" s="175" t="s">
        <v>737</v>
      </c>
      <c r="J10" s="176" t="s">
        <v>738</v>
      </c>
    </row>
    <row r="11" spans="1:11" ht="27" thickTop="1" thickBot="1" x14ac:dyDescent="0.25">
      <c r="A11" s="40" t="s">
        <v>14</v>
      </c>
      <c r="B11" s="50" t="s">
        <v>15</v>
      </c>
      <c r="C11" s="41" t="s">
        <v>739</v>
      </c>
      <c r="D11" s="177" t="s">
        <v>740</v>
      </c>
      <c r="E11" s="177" t="s">
        <v>741</v>
      </c>
      <c r="F11" s="41" t="s">
        <v>532</v>
      </c>
      <c r="G11" s="41" t="s">
        <v>532</v>
      </c>
      <c r="H11" s="41" t="s">
        <v>532</v>
      </c>
      <c r="I11" s="41" t="s">
        <v>532</v>
      </c>
      <c r="J11" s="178" t="s">
        <v>532</v>
      </c>
    </row>
    <row r="12" spans="1:11" ht="27" thickTop="1" thickBot="1" x14ac:dyDescent="0.25">
      <c r="A12" s="40" t="s">
        <v>16</v>
      </c>
      <c r="B12" s="50" t="s">
        <v>17</v>
      </c>
      <c r="C12" s="41" t="s">
        <v>742</v>
      </c>
      <c r="D12" s="177" t="s">
        <v>742</v>
      </c>
      <c r="E12" s="41" t="s">
        <v>532</v>
      </c>
      <c r="F12" s="41" t="s">
        <v>532</v>
      </c>
      <c r="G12" s="41" t="s">
        <v>532</v>
      </c>
      <c r="H12" s="41" t="s">
        <v>532</v>
      </c>
      <c r="I12" s="41" t="s">
        <v>532</v>
      </c>
      <c r="J12" s="178" t="s">
        <v>532</v>
      </c>
    </row>
    <row r="13" spans="1:11" ht="27" thickTop="1" thickBot="1" x14ac:dyDescent="0.25">
      <c r="A13" s="40" t="s">
        <v>18</v>
      </c>
      <c r="B13" s="50" t="s">
        <v>19</v>
      </c>
      <c r="C13" s="41" t="s">
        <v>743</v>
      </c>
      <c r="D13" s="177" t="s">
        <v>744</v>
      </c>
      <c r="E13" s="177" t="s">
        <v>744</v>
      </c>
      <c r="F13" s="177" t="s">
        <v>745</v>
      </c>
      <c r="G13" s="177" t="s">
        <v>745</v>
      </c>
      <c r="H13" s="177" t="s">
        <v>745</v>
      </c>
      <c r="I13" s="177" t="s">
        <v>745</v>
      </c>
      <c r="J13" s="178" t="s">
        <v>532</v>
      </c>
    </row>
    <row r="14" spans="1:11" ht="27" thickTop="1" thickBot="1" x14ac:dyDescent="0.25">
      <c r="A14" s="40" t="s">
        <v>20</v>
      </c>
      <c r="B14" s="50" t="s">
        <v>21</v>
      </c>
      <c r="C14" s="41" t="s">
        <v>746</v>
      </c>
      <c r="D14" s="177" t="s">
        <v>747</v>
      </c>
      <c r="E14" s="177" t="s">
        <v>748</v>
      </c>
      <c r="F14" s="177" t="s">
        <v>749</v>
      </c>
      <c r="G14" s="41" t="s">
        <v>532</v>
      </c>
      <c r="H14" s="41" t="s">
        <v>532</v>
      </c>
      <c r="I14" s="41" t="s">
        <v>532</v>
      </c>
      <c r="J14" s="178" t="s">
        <v>532</v>
      </c>
    </row>
    <row r="15" spans="1:11" ht="27" thickTop="1" thickBot="1" x14ac:dyDescent="0.25">
      <c r="A15" s="40" t="s">
        <v>22</v>
      </c>
      <c r="B15" s="50" t="s">
        <v>23</v>
      </c>
      <c r="C15" s="41" t="s">
        <v>750</v>
      </c>
      <c r="D15" s="41" t="s">
        <v>532</v>
      </c>
      <c r="E15" s="177" t="s">
        <v>751</v>
      </c>
      <c r="F15" s="177" t="s">
        <v>751</v>
      </c>
      <c r="G15" s="41" t="s">
        <v>532</v>
      </c>
      <c r="H15" s="41" t="s">
        <v>532</v>
      </c>
      <c r="I15" s="41" t="s">
        <v>532</v>
      </c>
      <c r="J15" s="178" t="s">
        <v>532</v>
      </c>
    </row>
    <row r="16" spans="1:11" ht="27" thickTop="1" thickBot="1" x14ac:dyDescent="0.25">
      <c r="A16" s="40" t="s">
        <v>24</v>
      </c>
      <c r="B16" s="50" t="s">
        <v>25</v>
      </c>
      <c r="C16" s="41" t="s">
        <v>752</v>
      </c>
      <c r="D16" s="41" t="s">
        <v>532</v>
      </c>
      <c r="E16" s="177" t="s">
        <v>753</v>
      </c>
      <c r="F16" s="177" t="s">
        <v>754</v>
      </c>
      <c r="G16" s="177" t="s">
        <v>755</v>
      </c>
      <c r="H16" s="177" t="s">
        <v>756</v>
      </c>
      <c r="I16" s="41" t="s">
        <v>532</v>
      </c>
      <c r="J16" s="178" t="s">
        <v>532</v>
      </c>
    </row>
    <row r="17" spans="1:10" ht="27" thickTop="1" thickBot="1" x14ac:dyDescent="0.25">
      <c r="A17" s="40" t="s">
        <v>26</v>
      </c>
      <c r="B17" s="50" t="s">
        <v>27</v>
      </c>
      <c r="C17" s="41" t="s">
        <v>757</v>
      </c>
      <c r="D17" s="41" t="s">
        <v>532</v>
      </c>
      <c r="E17" s="41" t="s">
        <v>532</v>
      </c>
      <c r="F17" s="41" t="s">
        <v>532</v>
      </c>
      <c r="G17" s="41" t="s">
        <v>532</v>
      </c>
      <c r="H17" s="41" t="s">
        <v>532</v>
      </c>
      <c r="I17" s="177" t="s">
        <v>757</v>
      </c>
      <c r="J17" s="178" t="s">
        <v>532</v>
      </c>
    </row>
    <row r="18" spans="1:10" ht="27" thickTop="1" thickBot="1" x14ac:dyDescent="0.25">
      <c r="A18" s="40" t="s">
        <v>28</v>
      </c>
      <c r="B18" s="50" t="s">
        <v>13</v>
      </c>
      <c r="C18" s="41" t="s">
        <v>758</v>
      </c>
      <c r="D18" s="41" t="s">
        <v>532</v>
      </c>
      <c r="E18" s="41" t="s">
        <v>532</v>
      </c>
      <c r="F18" s="41" t="s">
        <v>532</v>
      </c>
      <c r="G18" s="41" t="s">
        <v>532</v>
      </c>
      <c r="H18" s="41" t="s">
        <v>532</v>
      </c>
      <c r="I18" s="41" t="s">
        <v>532</v>
      </c>
      <c r="J18" s="179" t="s">
        <v>758</v>
      </c>
    </row>
    <row r="19" spans="1:10" ht="15.75" thickTop="1" thickBot="1" x14ac:dyDescent="0.25">
      <c r="A19" s="180"/>
      <c r="B19" s="181"/>
      <c r="C19" s="182"/>
      <c r="D19" s="183"/>
      <c r="E19" s="183"/>
      <c r="F19" s="183"/>
      <c r="G19" s="183"/>
      <c r="H19" s="183"/>
      <c r="I19" s="183"/>
      <c r="J19" s="184"/>
    </row>
    <row r="20" spans="1:10" x14ac:dyDescent="0.2">
      <c r="A20" s="425" t="s">
        <v>759</v>
      </c>
      <c r="B20" s="426"/>
      <c r="C20" s="185"/>
      <c r="D20" s="185" t="s">
        <v>760</v>
      </c>
      <c r="E20" s="185" t="s">
        <v>761</v>
      </c>
      <c r="F20" s="185" t="s">
        <v>762</v>
      </c>
      <c r="G20" s="185" t="s">
        <v>763</v>
      </c>
      <c r="H20" s="185" t="s">
        <v>764</v>
      </c>
      <c r="I20" s="185" t="s">
        <v>765</v>
      </c>
      <c r="J20" s="186" t="s">
        <v>766</v>
      </c>
    </row>
    <row r="21" spans="1:10" x14ac:dyDescent="0.2">
      <c r="A21" s="345" t="s">
        <v>767</v>
      </c>
      <c r="B21" s="346"/>
      <c r="C21" s="148"/>
      <c r="D21" s="148" t="s">
        <v>768</v>
      </c>
      <c r="E21" s="148" t="s">
        <v>769</v>
      </c>
      <c r="F21" s="148" t="s">
        <v>770</v>
      </c>
      <c r="G21" s="148" t="s">
        <v>771</v>
      </c>
      <c r="H21" s="148" t="s">
        <v>772</v>
      </c>
      <c r="I21" s="148" t="s">
        <v>773</v>
      </c>
      <c r="J21" s="187" t="s">
        <v>774</v>
      </c>
    </row>
    <row r="22" spans="1:10" x14ac:dyDescent="0.2">
      <c r="A22" s="345" t="s">
        <v>775</v>
      </c>
      <c r="B22" s="346"/>
      <c r="C22" s="148"/>
      <c r="D22" s="148" t="s">
        <v>760</v>
      </c>
      <c r="E22" s="148" t="s">
        <v>776</v>
      </c>
      <c r="F22" s="148" t="s">
        <v>777</v>
      </c>
      <c r="G22" s="148" t="s">
        <v>778</v>
      </c>
      <c r="H22" s="148" t="s">
        <v>779</v>
      </c>
      <c r="I22" s="148" t="s">
        <v>780</v>
      </c>
      <c r="J22" s="187" t="s">
        <v>781</v>
      </c>
    </row>
    <row r="23" spans="1:10" ht="15" thickBot="1" x14ac:dyDescent="0.25">
      <c r="A23" s="424" t="s">
        <v>782</v>
      </c>
      <c r="B23" s="341"/>
      <c r="C23" s="126"/>
      <c r="D23" s="126" t="s">
        <v>783</v>
      </c>
      <c r="E23" s="126" t="s">
        <v>784</v>
      </c>
      <c r="F23" s="126" t="s">
        <v>785</v>
      </c>
      <c r="G23" s="126" t="s">
        <v>786</v>
      </c>
      <c r="H23" s="126" t="s">
        <v>787</v>
      </c>
      <c r="I23" s="126" t="s">
        <v>788</v>
      </c>
      <c r="J23" s="129" t="s">
        <v>789</v>
      </c>
    </row>
    <row r="24" spans="1:10" x14ac:dyDescent="0.2">
      <c r="A24" s="91"/>
      <c r="B24" s="92"/>
      <c r="C24" s="92"/>
      <c r="D24" s="92"/>
      <c r="E24" s="92"/>
      <c r="F24" s="92"/>
      <c r="G24" s="92"/>
      <c r="H24" s="167"/>
      <c r="I24" s="167"/>
      <c r="J24" s="168"/>
    </row>
    <row r="25" spans="1:10" ht="39.950000000000003" customHeight="1" x14ac:dyDescent="0.2">
      <c r="A25" s="421" t="str">
        <f>SINTÉTICO!A91</f>
        <v>Natal, 13 de dezembro de 2023.</v>
      </c>
      <c r="B25" s="422"/>
      <c r="C25" s="422"/>
      <c r="D25" s="422"/>
      <c r="E25" s="422"/>
      <c r="F25" s="422"/>
      <c r="G25" s="422"/>
      <c r="H25" s="422"/>
      <c r="I25" s="422"/>
      <c r="J25" s="423"/>
    </row>
    <row r="26" spans="1:10" ht="90" customHeight="1" thickBot="1" x14ac:dyDescent="0.25">
      <c r="A26" s="400" t="str">
        <f>SINTÉTICO!A92</f>
        <v>_______________________________________________________________
NEY DIAS FREITAS
Sócio/CEO/Proprietário</v>
      </c>
      <c r="B26" s="401"/>
      <c r="C26" s="401"/>
      <c r="D26" s="401"/>
      <c r="E26" s="401"/>
      <c r="F26" s="401"/>
      <c r="G26" s="401"/>
      <c r="H26" s="401"/>
      <c r="I26" s="401"/>
      <c r="J26" s="402"/>
    </row>
    <row r="27" spans="1:10" s="36" customFormat="1" ht="110.1" customHeight="1" thickBot="1" x14ac:dyDescent="0.25">
      <c r="A27" s="391" t="str">
        <f>SINTÉTICO!A93</f>
        <v>_______________________________________________________________
ENG. CIVIL MARCO POLO DE LEMOS RIBEIRO
CREA/RN 210.873.923-8/RN</v>
      </c>
      <c r="B27" s="392"/>
      <c r="C27" s="392"/>
      <c r="D27" s="392"/>
      <c r="E27" s="392"/>
      <c r="F27" s="392"/>
      <c r="G27" s="392"/>
      <c r="H27" s="392"/>
      <c r="I27" s="392"/>
      <c r="J27" s="393"/>
    </row>
  </sheetData>
  <mergeCells count="23">
    <mergeCell ref="B1:J1"/>
    <mergeCell ref="B2:H2"/>
    <mergeCell ref="I2:J3"/>
    <mergeCell ref="B3:H3"/>
    <mergeCell ref="B4:H4"/>
    <mergeCell ref="I4:J5"/>
    <mergeCell ref="B5:H5"/>
    <mergeCell ref="A6:J6"/>
    <mergeCell ref="B7:D7"/>
    <mergeCell ref="E7:F7"/>
    <mergeCell ref="G7:H7"/>
    <mergeCell ref="I7:J7"/>
    <mergeCell ref="A27:J27"/>
    <mergeCell ref="B8:D8"/>
    <mergeCell ref="E8:F8"/>
    <mergeCell ref="G8:H8"/>
    <mergeCell ref="I8:J8"/>
    <mergeCell ref="A25:J25"/>
    <mergeCell ref="A26:J26"/>
    <mergeCell ref="A21:B21"/>
    <mergeCell ref="A22:B22"/>
    <mergeCell ref="A23:B23"/>
    <mergeCell ref="A20:B20"/>
  </mergeCells>
  <printOptions horizontalCentered="1"/>
  <pageMargins left="7.874015748031496E-2" right="7.874015748031496E-2" top="7.874015748031496E-2" bottom="7.874015748031496E-2" header="0.31496062992125984" footer="0.31496062992125984"/>
  <pageSetup paperSize="9" scale="72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EF6362-205D-4BE6-9715-D9BA22840681}">
  <dimension ref="A1:K34"/>
  <sheetViews>
    <sheetView view="pageBreakPreview" topLeftCell="A22" zoomScaleNormal="100" zoomScaleSheetLayoutView="100" workbookViewId="0">
      <selection activeCell="A24" sqref="A24:K24"/>
    </sheetView>
  </sheetViews>
  <sheetFormatPr defaultRowHeight="12.75" x14ac:dyDescent="0.2"/>
  <cols>
    <col min="1" max="1" width="19.875" style="188" customWidth="1"/>
    <col min="2" max="3" width="25.625" style="188" customWidth="1"/>
    <col min="4" max="5" width="15.625" style="188" customWidth="1"/>
    <col min="6" max="7" width="15.625" style="188" hidden="1" customWidth="1"/>
    <col min="8" max="10" width="15.625" style="188" customWidth="1"/>
    <col min="11" max="16384" width="9" style="188"/>
  </cols>
  <sheetData>
    <row r="1" spans="1:11" s="31" customFormat="1" ht="101.25" customHeight="1" thickBot="1" x14ac:dyDescent="0.25">
      <c r="A1" s="29"/>
      <c r="B1" s="323" t="s">
        <v>839</v>
      </c>
      <c r="C1" s="323"/>
      <c r="D1" s="323"/>
      <c r="E1" s="323"/>
      <c r="F1" s="323"/>
      <c r="G1" s="323"/>
      <c r="H1" s="323"/>
      <c r="I1" s="323"/>
      <c r="J1" s="324"/>
      <c r="K1" s="30"/>
    </row>
    <row r="2" spans="1:11" s="31" customFormat="1" ht="20.100000000000001" customHeight="1" thickBot="1" x14ac:dyDescent="0.25">
      <c r="A2" s="116" t="s">
        <v>840</v>
      </c>
      <c r="B2" s="367" t="str">
        <f>'Resumo do Orçamento'!D2</f>
        <v>CODEVASF - UASG 195006</v>
      </c>
      <c r="C2" s="368"/>
      <c r="D2" s="368"/>
      <c r="E2" s="368"/>
      <c r="F2" s="368"/>
      <c r="G2" s="368"/>
      <c r="H2" s="369"/>
      <c r="I2" s="370" t="s">
        <v>841</v>
      </c>
      <c r="J2" s="371"/>
      <c r="K2" s="30"/>
    </row>
    <row r="3" spans="1:11" s="31" customFormat="1" ht="20.100000000000001" customHeight="1" thickBot="1" x14ac:dyDescent="0.25">
      <c r="A3" s="116" t="s">
        <v>842</v>
      </c>
      <c r="B3" s="367" t="str">
        <f>'Resumo do Orçamento'!D3</f>
        <v>Secretaria De Licitações e Contratos – PR/SL</v>
      </c>
      <c r="C3" s="368"/>
      <c r="D3" s="368"/>
      <c r="E3" s="368"/>
      <c r="F3" s="368"/>
      <c r="G3" s="368"/>
      <c r="H3" s="369"/>
      <c r="I3" s="372"/>
      <c r="J3" s="373"/>
      <c r="K3" s="30"/>
    </row>
    <row r="4" spans="1:11" s="31" customFormat="1" ht="20.100000000000001" customHeight="1" thickBot="1" x14ac:dyDescent="0.25">
      <c r="A4" s="116" t="s">
        <v>843</v>
      </c>
      <c r="B4" s="367" t="str">
        <f>'Resumo do Orçamento'!D4</f>
        <v>RDC Nº 60/2023 - PROCESSO Nº: 59500.002041/2023-47-e</v>
      </c>
      <c r="C4" s="368"/>
      <c r="D4" s="368"/>
      <c r="E4" s="368"/>
      <c r="F4" s="368"/>
      <c r="G4" s="368"/>
      <c r="H4" s="369"/>
      <c r="I4" s="374" t="s">
        <v>855</v>
      </c>
      <c r="J4" s="375"/>
      <c r="K4" s="30"/>
    </row>
    <row r="5" spans="1:11" s="31" customFormat="1" ht="49.5" customHeight="1" thickBot="1" x14ac:dyDescent="0.25">
      <c r="A5" s="116" t="s">
        <v>844</v>
      </c>
      <c r="B5" s="367" t="str">
        <f>'Resumo do Orçamento'!D5</f>
        <v>Contratação de empresa de engenharia para realização de obras civis na estrutura na tomada d’água e substituição da comporta da tomada d'água da barragem de estreito, localizada em Urandi, Bahia.</v>
      </c>
      <c r="C5" s="368"/>
      <c r="D5" s="368"/>
      <c r="E5" s="368"/>
      <c r="F5" s="368"/>
      <c r="G5" s="368"/>
      <c r="H5" s="369"/>
      <c r="I5" s="376"/>
      <c r="J5" s="377"/>
      <c r="K5" s="30"/>
    </row>
    <row r="6" spans="1:11" s="33" customFormat="1" ht="15" thickBot="1" x14ac:dyDescent="0.25">
      <c r="A6" s="378" t="s">
        <v>932</v>
      </c>
      <c r="B6" s="379"/>
      <c r="C6" s="379"/>
      <c r="D6" s="379"/>
      <c r="E6" s="379"/>
      <c r="F6" s="379"/>
      <c r="G6" s="379"/>
      <c r="H6" s="379"/>
      <c r="I6" s="379"/>
      <c r="J6" s="380"/>
    </row>
    <row r="7" spans="1:11" customFormat="1" ht="27.75" customHeight="1" x14ac:dyDescent="0.25">
      <c r="A7" s="34"/>
      <c r="B7" s="427" t="s">
        <v>0</v>
      </c>
      <c r="C7" s="427"/>
      <c r="D7" s="427"/>
      <c r="E7" s="427" t="s">
        <v>1</v>
      </c>
      <c r="F7" s="427"/>
      <c r="G7" s="428" t="s">
        <v>2</v>
      </c>
      <c r="H7" s="428"/>
      <c r="I7" s="428" t="s">
        <v>3</v>
      </c>
      <c r="J7" s="429"/>
    </row>
    <row r="8" spans="1:11" customFormat="1" ht="129" customHeight="1" thickBot="1" x14ac:dyDescent="0.25">
      <c r="A8" s="117"/>
      <c r="B8" s="341" t="s">
        <v>4</v>
      </c>
      <c r="C8" s="341"/>
      <c r="D8" s="341"/>
      <c r="E8" s="341" t="s">
        <v>929</v>
      </c>
      <c r="F8" s="341"/>
      <c r="G8" s="389" t="s">
        <v>6</v>
      </c>
      <c r="H8" s="389"/>
      <c r="I8" s="389" t="s">
        <v>7</v>
      </c>
      <c r="J8" s="390"/>
    </row>
    <row r="9" spans="1:11" ht="24.95" customHeight="1" thickBot="1" x14ac:dyDescent="0.25">
      <c r="A9" s="282" t="s">
        <v>832</v>
      </c>
      <c r="B9" s="448" t="s">
        <v>791</v>
      </c>
      <c r="C9" s="449"/>
      <c r="D9" s="449"/>
      <c r="E9" s="450"/>
      <c r="F9" s="221"/>
      <c r="G9" s="221"/>
      <c r="H9" s="284"/>
      <c r="I9" s="459" t="s">
        <v>793</v>
      </c>
      <c r="J9" s="460"/>
    </row>
    <row r="10" spans="1:11" ht="24.95" customHeight="1" thickBot="1" x14ac:dyDescent="0.25">
      <c r="A10" s="282" t="s">
        <v>928</v>
      </c>
      <c r="B10" s="448" t="s">
        <v>835</v>
      </c>
      <c r="C10" s="449"/>
      <c r="D10" s="449"/>
      <c r="E10" s="450"/>
      <c r="F10" s="222"/>
      <c r="G10" s="222"/>
      <c r="H10" s="284"/>
      <c r="I10" s="285"/>
      <c r="J10" s="286"/>
    </row>
    <row r="11" spans="1:11" ht="24.95" customHeight="1" thickBot="1" x14ac:dyDescent="0.25">
      <c r="A11" s="282" t="s">
        <v>933</v>
      </c>
      <c r="B11" s="448" t="s">
        <v>792</v>
      </c>
      <c r="C11" s="449"/>
      <c r="D11" s="449"/>
      <c r="E11" s="450"/>
      <c r="F11" s="222"/>
      <c r="G11" s="222"/>
      <c r="H11" s="283"/>
      <c r="I11" s="461" t="s">
        <v>794</v>
      </c>
      <c r="J11" s="462"/>
    </row>
    <row r="12" spans="1:11" ht="24.95" customHeight="1" thickBot="1" x14ac:dyDescent="0.25">
      <c r="A12" s="282" t="s">
        <v>790</v>
      </c>
      <c r="B12" s="448" t="s">
        <v>733</v>
      </c>
      <c r="C12" s="449"/>
      <c r="D12" s="449"/>
      <c r="E12" s="450"/>
      <c r="F12" s="207"/>
      <c r="G12" s="207"/>
      <c r="H12" s="283"/>
      <c r="I12" s="463"/>
      <c r="J12" s="464"/>
    </row>
    <row r="13" spans="1:11" x14ac:dyDescent="0.2">
      <c r="A13" s="189"/>
      <c r="B13" s="437"/>
      <c r="C13" s="438"/>
      <c r="D13" s="190"/>
      <c r="E13" s="190"/>
      <c r="F13" s="223"/>
      <c r="G13" s="223"/>
      <c r="H13" s="439" t="s">
        <v>799</v>
      </c>
      <c r="I13" s="443"/>
      <c r="J13" s="444"/>
    </row>
    <row r="14" spans="1:11" ht="13.5" thickBot="1" x14ac:dyDescent="0.25">
      <c r="A14" s="191" t="s">
        <v>795</v>
      </c>
      <c r="B14" s="439" t="s">
        <v>796</v>
      </c>
      <c r="C14" s="440"/>
      <c r="D14" s="213" t="s">
        <v>797</v>
      </c>
      <c r="E14" s="213" t="s">
        <v>798</v>
      </c>
      <c r="F14" s="224"/>
      <c r="G14" s="224"/>
      <c r="H14" s="445" t="s">
        <v>800</v>
      </c>
      <c r="I14" s="446"/>
      <c r="J14" s="447"/>
    </row>
    <row r="15" spans="1:11" ht="13.5" thickBot="1" x14ac:dyDescent="0.25">
      <c r="A15" s="192"/>
      <c r="B15" s="441"/>
      <c r="C15" s="442"/>
      <c r="D15" s="216"/>
      <c r="E15" s="216"/>
      <c r="F15" s="216"/>
      <c r="G15" s="216"/>
      <c r="H15" s="213" t="s">
        <v>801</v>
      </c>
      <c r="I15" s="213" t="s">
        <v>802</v>
      </c>
      <c r="J15" s="193" t="s">
        <v>803</v>
      </c>
    </row>
    <row r="16" spans="1:11" ht="13.5" thickBot="1" x14ac:dyDescent="0.25">
      <c r="A16" s="211">
        <v>1</v>
      </c>
      <c r="B16" s="214" t="s">
        <v>804</v>
      </c>
      <c r="C16" s="215"/>
      <c r="D16" s="217" t="s">
        <v>805</v>
      </c>
      <c r="E16" s="218">
        <v>0.04</v>
      </c>
      <c r="F16" s="218"/>
      <c r="G16" s="218"/>
      <c r="H16" s="218">
        <v>0.04</v>
      </c>
      <c r="I16" s="218">
        <v>5.5199999999999999E-2</v>
      </c>
      <c r="J16" s="199">
        <v>7.85E-2</v>
      </c>
    </row>
    <row r="17" spans="1:10" ht="13.5" thickBot="1" x14ac:dyDescent="0.25">
      <c r="A17" s="211">
        <v>2</v>
      </c>
      <c r="B17" s="214" t="s">
        <v>806</v>
      </c>
      <c r="C17" s="215"/>
      <c r="D17" s="217" t="s">
        <v>807</v>
      </c>
      <c r="E17" s="218">
        <v>8.6499999999999994E-2</v>
      </c>
      <c r="F17" s="218"/>
      <c r="G17" s="218"/>
      <c r="H17" s="219"/>
      <c r="I17" s="219"/>
      <c r="J17" s="200"/>
    </row>
    <row r="18" spans="1:10" ht="13.5" thickBot="1" x14ac:dyDescent="0.25">
      <c r="A18" s="212" t="s">
        <v>808</v>
      </c>
      <c r="B18" s="430" t="s">
        <v>809</v>
      </c>
      <c r="C18" s="431"/>
      <c r="D18" s="201"/>
      <c r="E18" s="204">
        <v>0.05</v>
      </c>
      <c r="F18" s="204"/>
      <c r="G18" s="204"/>
      <c r="H18" s="202" t="s">
        <v>810</v>
      </c>
      <c r="I18" s="202" t="s">
        <v>810</v>
      </c>
      <c r="J18" s="203" t="s">
        <v>810</v>
      </c>
    </row>
    <row r="19" spans="1:10" ht="13.5" thickBot="1" x14ac:dyDescent="0.25">
      <c r="A19" s="212" t="s">
        <v>811</v>
      </c>
      <c r="B19" s="432" t="s">
        <v>812</v>
      </c>
      <c r="C19" s="433"/>
      <c r="D19" s="201"/>
      <c r="E19" s="204">
        <v>6.4999999999999997E-3</v>
      </c>
      <c r="F19" s="204"/>
      <c r="G19" s="204"/>
      <c r="H19" s="202" t="s">
        <v>810</v>
      </c>
      <c r="I19" s="202" t="s">
        <v>810</v>
      </c>
      <c r="J19" s="203" t="s">
        <v>810</v>
      </c>
    </row>
    <row r="20" spans="1:10" ht="13.5" thickBot="1" x14ac:dyDescent="0.25">
      <c r="A20" s="212" t="s">
        <v>813</v>
      </c>
      <c r="B20" s="432" t="s">
        <v>814</v>
      </c>
      <c r="C20" s="433"/>
      <c r="D20" s="201"/>
      <c r="E20" s="204">
        <v>0.03</v>
      </c>
      <c r="F20" s="204"/>
      <c r="G20" s="204"/>
      <c r="H20" s="202" t="s">
        <v>810</v>
      </c>
      <c r="I20" s="202" t="s">
        <v>810</v>
      </c>
      <c r="J20" s="203" t="s">
        <v>810</v>
      </c>
    </row>
    <row r="21" spans="1:10" ht="18" customHeight="1" thickBot="1" x14ac:dyDescent="0.25">
      <c r="A21" s="212" t="s">
        <v>815</v>
      </c>
      <c r="B21" s="457" t="s">
        <v>816</v>
      </c>
      <c r="C21" s="458"/>
      <c r="D21" s="201"/>
      <c r="E21" s="220"/>
      <c r="F21" s="220"/>
      <c r="G21" s="220"/>
      <c r="H21" s="202" t="s">
        <v>810</v>
      </c>
      <c r="I21" s="202" t="s">
        <v>810</v>
      </c>
      <c r="J21" s="203" t="s">
        <v>810</v>
      </c>
    </row>
    <row r="22" spans="1:10" ht="13.5" thickBot="1" x14ac:dyDescent="0.25">
      <c r="A22" s="211">
        <v>3</v>
      </c>
      <c r="B22" s="214" t="s">
        <v>817</v>
      </c>
      <c r="C22" s="215"/>
      <c r="D22" s="195"/>
      <c r="E22" s="218">
        <v>2.2700000000000001E-2</v>
      </c>
      <c r="F22" s="225"/>
      <c r="G22" s="225"/>
      <c r="H22" s="195"/>
      <c r="I22" s="195"/>
      <c r="J22" s="200"/>
    </row>
    <row r="23" spans="1:10" ht="13.5" thickBot="1" x14ac:dyDescent="0.25">
      <c r="A23" s="212" t="s">
        <v>818</v>
      </c>
      <c r="B23" s="430" t="s">
        <v>819</v>
      </c>
      <c r="C23" s="431"/>
      <c r="D23" s="202" t="s">
        <v>820</v>
      </c>
      <c r="E23" s="204">
        <v>8.0999999999999996E-3</v>
      </c>
      <c r="F23" s="204"/>
      <c r="G23" s="204"/>
      <c r="H23" s="204">
        <v>8.0999999999999996E-3</v>
      </c>
      <c r="I23" s="204">
        <v>1.2200000000000001E-2</v>
      </c>
      <c r="J23" s="205">
        <v>1.9900000000000001E-2</v>
      </c>
    </row>
    <row r="24" spans="1:10" ht="13.5" thickBot="1" x14ac:dyDescent="0.25">
      <c r="A24" s="212" t="s">
        <v>821</v>
      </c>
      <c r="B24" s="432" t="s">
        <v>822</v>
      </c>
      <c r="C24" s="433"/>
      <c r="D24" s="202" t="s">
        <v>823</v>
      </c>
      <c r="E24" s="204">
        <v>1.46E-2</v>
      </c>
      <c r="F24" s="204"/>
      <c r="G24" s="204"/>
      <c r="H24" s="204">
        <v>1.46E-2</v>
      </c>
      <c r="I24" s="204">
        <v>2.3199999999999998E-2</v>
      </c>
      <c r="J24" s="205">
        <v>3.1600000000000003E-2</v>
      </c>
    </row>
    <row r="25" spans="1:10" ht="13.5" thickBot="1" x14ac:dyDescent="0.25">
      <c r="A25" s="211">
        <v>4</v>
      </c>
      <c r="B25" s="194" t="s">
        <v>824</v>
      </c>
      <c r="C25" s="195"/>
      <c r="D25" s="196" t="s">
        <v>825</v>
      </c>
      <c r="E25" s="197">
        <v>1.0200000000000001E-2</v>
      </c>
      <c r="F25" s="197"/>
      <c r="G25" s="197"/>
      <c r="H25" s="198">
        <v>9.4000000000000004E-3</v>
      </c>
      <c r="I25" s="198">
        <v>1.0200000000000001E-2</v>
      </c>
      <c r="J25" s="199">
        <v>1.3599999999999999E-2</v>
      </c>
    </row>
    <row r="26" spans="1:10" ht="13.5" thickBot="1" x14ac:dyDescent="0.25">
      <c r="A26" s="211">
        <v>5</v>
      </c>
      <c r="B26" s="194" t="s">
        <v>826</v>
      </c>
      <c r="C26" s="195"/>
      <c r="D26" s="196" t="s">
        <v>480</v>
      </c>
      <c r="E26" s="197">
        <v>7.1400000000000005E-2</v>
      </c>
      <c r="F26" s="197"/>
      <c r="G26" s="197"/>
      <c r="H26" s="198">
        <v>7.1400000000000005E-2</v>
      </c>
      <c r="I26" s="198">
        <v>8.4000000000000005E-2</v>
      </c>
      <c r="J26" s="199">
        <v>0.1043</v>
      </c>
    </row>
    <row r="27" spans="1:10" ht="20.100000000000001" customHeight="1" thickBot="1" x14ac:dyDescent="0.25">
      <c r="A27" s="206"/>
      <c r="B27" s="207"/>
      <c r="C27" s="208" t="s">
        <v>827</v>
      </c>
      <c r="D27" s="207"/>
      <c r="E27" s="209">
        <v>0.2591</v>
      </c>
      <c r="F27" s="209"/>
      <c r="G27" s="209"/>
      <c r="H27" s="207"/>
      <c r="I27" s="207"/>
      <c r="J27" s="210"/>
    </row>
    <row r="28" spans="1:10" x14ac:dyDescent="0.2">
      <c r="A28" s="434" t="s">
        <v>828</v>
      </c>
      <c r="B28" s="435"/>
      <c r="C28" s="435"/>
      <c r="D28" s="435"/>
      <c r="E28" s="435"/>
      <c r="F28" s="435"/>
      <c r="G28" s="435"/>
      <c r="H28" s="435"/>
      <c r="I28" s="435"/>
      <c r="J28" s="436"/>
    </row>
    <row r="29" spans="1:10" ht="24" customHeight="1" x14ac:dyDescent="0.2">
      <c r="A29" s="451" t="s">
        <v>829</v>
      </c>
      <c r="B29" s="452"/>
      <c r="C29" s="452"/>
      <c r="D29" s="452"/>
      <c r="E29" s="452"/>
      <c r="F29" s="452"/>
      <c r="G29" s="452"/>
      <c r="H29" s="452"/>
      <c r="I29" s="452"/>
      <c r="J29" s="453"/>
    </row>
    <row r="30" spans="1:10" ht="96" customHeight="1" x14ac:dyDescent="0.2">
      <c r="A30" s="454"/>
      <c r="B30" s="455"/>
      <c r="C30" s="455"/>
      <c r="D30" s="455"/>
      <c r="E30" s="455"/>
      <c r="F30" s="455"/>
      <c r="G30" s="455"/>
      <c r="H30" s="455"/>
      <c r="I30" s="455"/>
      <c r="J30" s="456"/>
    </row>
    <row r="31" spans="1:10" ht="35.1" customHeight="1" thickBot="1" x14ac:dyDescent="0.25">
      <c r="A31" s="451" t="s">
        <v>830</v>
      </c>
      <c r="B31" s="452"/>
      <c r="C31" s="452"/>
      <c r="D31" s="452"/>
      <c r="E31" s="452"/>
      <c r="F31" s="452"/>
      <c r="G31" s="452"/>
      <c r="H31" s="452"/>
      <c r="I31" s="452"/>
      <c r="J31" s="453"/>
    </row>
    <row r="32" spans="1:10" ht="39.950000000000003" customHeight="1" x14ac:dyDescent="0.2">
      <c r="A32" s="342" t="str">
        <f>SINTÉTICO!A91</f>
        <v>Natal, 13 de dezembro de 2023.</v>
      </c>
      <c r="B32" s="343"/>
      <c r="C32" s="343"/>
      <c r="D32" s="343"/>
      <c r="E32" s="343"/>
      <c r="F32" s="343"/>
      <c r="G32" s="343"/>
      <c r="H32" s="343"/>
      <c r="I32" s="343"/>
      <c r="J32" s="344"/>
    </row>
    <row r="33" spans="1:10" ht="81.75" customHeight="1" thickBot="1" x14ac:dyDescent="0.25">
      <c r="A33" s="400" t="str">
        <f>SINTÉTICO!A92</f>
        <v>_______________________________________________________________
NEY DIAS FREITAS
Sócio/CEO/Proprietário</v>
      </c>
      <c r="B33" s="401"/>
      <c r="C33" s="401"/>
      <c r="D33" s="401"/>
      <c r="E33" s="401"/>
      <c r="F33" s="401"/>
      <c r="G33" s="401"/>
      <c r="H33" s="401"/>
      <c r="I33" s="401"/>
      <c r="J33" s="402"/>
    </row>
    <row r="34" spans="1:10" ht="110.1" customHeight="1" thickBot="1" x14ac:dyDescent="0.25">
      <c r="A34" s="400" t="str">
        <f>SINTÉTICO!A93</f>
        <v>_______________________________________________________________
ENG. CIVIL MARCO POLO DE LEMOS RIBEIRO
CREA/RN 210.873.923-8/RN</v>
      </c>
      <c r="B34" s="401"/>
      <c r="C34" s="401"/>
      <c r="D34" s="401"/>
      <c r="E34" s="401"/>
      <c r="F34" s="401"/>
      <c r="G34" s="401"/>
      <c r="H34" s="401"/>
      <c r="I34" s="401"/>
      <c r="J34" s="402"/>
    </row>
  </sheetData>
  <mergeCells count="41">
    <mergeCell ref="I9:J9"/>
    <mergeCell ref="I11:J11"/>
    <mergeCell ref="I12:J12"/>
    <mergeCell ref="A33:J33"/>
    <mergeCell ref="A34:J34"/>
    <mergeCell ref="B1:J1"/>
    <mergeCell ref="B2:H2"/>
    <mergeCell ref="I2:J3"/>
    <mergeCell ref="B3:H3"/>
    <mergeCell ref="B4:H4"/>
    <mergeCell ref="I4:J5"/>
    <mergeCell ref="B5:H5"/>
    <mergeCell ref="B10:E10"/>
    <mergeCell ref="A29:J29"/>
    <mergeCell ref="A30:J30"/>
    <mergeCell ref="A31:J31"/>
    <mergeCell ref="B19:C19"/>
    <mergeCell ref="B20:C20"/>
    <mergeCell ref="B21:C21"/>
    <mergeCell ref="B8:D8"/>
    <mergeCell ref="E8:F8"/>
    <mergeCell ref="G8:H8"/>
    <mergeCell ref="I8:J8"/>
    <mergeCell ref="A32:J32"/>
    <mergeCell ref="B23:C23"/>
    <mergeCell ref="B24:C24"/>
    <mergeCell ref="A28:J28"/>
    <mergeCell ref="B13:C13"/>
    <mergeCell ref="B14:C14"/>
    <mergeCell ref="B15:C15"/>
    <mergeCell ref="H13:J13"/>
    <mergeCell ref="H14:J14"/>
    <mergeCell ref="B18:C18"/>
    <mergeCell ref="B9:E9"/>
    <mergeCell ref="B11:E11"/>
    <mergeCell ref="B12:E12"/>
    <mergeCell ref="A6:J6"/>
    <mergeCell ref="B7:D7"/>
    <mergeCell ref="E7:F7"/>
    <mergeCell ref="G7:H7"/>
    <mergeCell ref="I7:J7"/>
  </mergeCells>
  <printOptions horizontalCentered="1"/>
  <pageMargins left="7.874015748031496E-2" right="7.874015748031496E-2" top="7.874015748031496E-2" bottom="7.874015748031496E-2" header="0.31496062992125984" footer="0.31496062992125984"/>
  <pageSetup paperSize="9" scale="61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89F15D-168F-4A68-9FD8-BA78D4A19286}">
  <dimension ref="A1:K38"/>
  <sheetViews>
    <sheetView view="pageBreakPreview" topLeftCell="A22" zoomScaleNormal="100" zoomScaleSheetLayoutView="100" workbookViewId="0">
      <selection activeCell="A24" sqref="A24:K24"/>
    </sheetView>
  </sheetViews>
  <sheetFormatPr defaultRowHeight="14.25" x14ac:dyDescent="0.2"/>
  <cols>
    <col min="1" max="1" width="19.875" style="37" customWidth="1"/>
    <col min="2" max="3" width="25.625" customWidth="1"/>
    <col min="4" max="4" width="15.625" customWidth="1"/>
    <col min="5" max="6" width="15.625" hidden="1" customWidth="1"/>
    <col min="7" max="7" width="15.625" customWidth="1"/>
    <col min="8" max="8" width="15.625" hidden="1" customWidth="1"/>
    <col min="9" max="10" width="15.625" customWidth="1"/>
  </cols>
  <sheetData>
    <row r="1" spans="1:11" s="31" customFormat="1" ht="101.25" customHeight="1" thickBot="1" x14ac:dyDescent="0.25">
      <c r="A1" s="29"/>
      <c r="B1" s="323" t="s">
        <v>839</v>
      </c>
      <c r="C1" s="323"/>
      <c r="D1" s="323"/>
      <c r="E1" s="323"/>
      <c r="F1" s="323"/>
      <c r="G1" s="323"/>
      <c r="H1" s="323"/>
      <c r="I1" s="323"/>
      <c r="J1" s="324"/>
      <c r="K1" s="30"/>
    </row>
    <row r="2" spans="1:11" s="31" customFormat="1" ht="20.100000000000001" customHeight="1" thickBot="1" x14ac:dyDescent="0.25">
      <c r="A2" s="116" t="s">
        <v>840</v>
      </c>
      <c r="B2" s="367" t="str">
        <f>'Resumo do Orçamento'!D2</f>
        <v>CODEVASF - UASG 195006</v>
      </c>
      <c r="C2" s="368"/>
      <c r="D2" s="368"/>
      <c r="E2" s="368"/>
      <c r="F2" s="368"/>
      <c r="G2" s="368"/>
      <c r="H2" s="369"/>
      <c r="I2" s="370" t="s">
        <v>841</v>
      </c>
      <c r="J2" s="371"/>
      <c r="K2" s="30"/>
    </row>
    <row r="3" spans="1:11" s="31" customFormat="1" ht="20.100000000000001" customHeight="1" thickBot="1" x14ac:dyDescent="0.25">
      <c r="A3" s="116" t="s">
        <v>842</v>
      </c>
      <c r="B3" s="367" t="str">
        <f>'Resumo do Orçamento'!D3</f>
        <v>Secretaria De Licitações e Contratos – PR/SL</v>
      </c>
      <c r="C3" s="368"/>
      <c r="D3" s="368"/>
      <c r="E3" s="368"/>
      <c r="F3" s="368"/>
      <c r="G3" s="368"/>
      <c r="H3" s="369"/>
      <c r="I3" s="372"/>
      <c r="J3" s="373"/>
      <c r="K3" s="30"/>
    </row>
    <row r="4" spans="1:11" s="31" customFormat="1" ht="20.100000000000001" customHeight="1" thickBot="1" x14ac:dyDescent="0.25">
      <c r="A4" s="116" t="s">
        <v>843</v>
      </c>
      <c r="B4" s="367" t="str">
        <f>'Resumo do Orçamento'!D4</f>
        <v>RDC Nº 60/2023 - PROCESSO Nº: 59500.002041/2023-47-e</v>
      </c>
      <c r="C4" s="368"/>
      <c r="D4" s="368"/>
      <c r="E4" s="368"/>
      <c r="F4" s="368"/>
      <c r="G4" s="368"/>
      <c r="H4" s="369"/>
      <c r="I4" s="374" t="s">
        <v>855</v>
      </c>
      <c r="J4" s="375"/>
      <c r="K4" s="30"/>
    </row>
    <row r="5" spans="1:11" s="31" customFormat="1" ht="49.5" customHeight="1" thickBot="1" x14ac:dyDescent="0.25">
      <c r="A5" s="116" t="s">
        <v>844</v>
      </c>
      <c r="B5" s="367" t="str">
        <f>'Resumo do Orçamento'!D5</f>
        <v>Contratação de empresa de engenharia para realização de obras civis na estrutura na tomada d’água e substituição da comporta da tomada d'água da barragem de estreito, localizada em Urandi, Bahia.</v>
      </c>
      <c r="C5" s="368"/>
      <c r="D5" s="368"/>
      <c r="E5" s="368"/>
      <c r="F5" s="368"/>
      <c r="G5" s="368"/>
      <c r="H5" s="369"/>
      <c r="I5" s="376"/>
      <c r="J5" s="377"/>
      <c r="K5" s="30"/>
    </row>
    <row r="6" spans="1:11" s="33" customFormat="1" ht="15" thickBot="1" x14ac:dyDescent="0.25">
      <c r="A6" s="378" t="s">
        <v>932</v>
      </c>
      <c r="B6" s="379"/>
      <c r="C6" s="379"/>
      <c r="D6" s="379"/>
      <c r="E6" s="379"/>
      <c r="F6" s="379"/>
      <c r="G6" s="379"/>
      <c r="H6" s="379"/>
      <c r="I6" s="379"/>
      <c r="J6" s="380"/>
    </row>
    <row r="7" spans="1:11" ht="15" x14ac:dyDescent="0.2">
      <c r="A7" s="34"/>
      <c r="B7" s="381" t="s">
        <v>0</v>
      </c>
      <c r="C7" s="381"/>
      <c r="D7" s="381"/>
      <c r="E7" s="381" t="s">
        <v>1</v>
      </c>
      <c r="F7" s="381"/>
      <c r="G7" s="394" t="s">
        <v>2</v>
      </c>
      <c r="H7" s="394"/>
      <c r="I7" s="394" t="s">
        <v>3</v>
      </c>
      <c r="J7" s="395"/>
    </row>
    <row r="8" spans="1:11" ht="80.099999999999994" customHeight="1" thickBot="1" x14ac:dyDescent="0.25">
      <c r="A8" s="117"/>
      <c r="B8" s="341" t="s">
        <v>4</v>
      </c>
      <c r="C8" s="341"/>
      <c r="D8" s="341"/>
      <c r="E8" s="341" t="s">
        <v>5</v>
      </c>
      <c r="F8" s="341"/>
      <c r="G8" s="389" t="s">
        <v>6</v>
      </c>
      <c r="H8" s="389"/>
      <c r="I8" s="389" t="s">
        <v>7</v>
      </c>
      <c r="J8" s="390"/>
    </row>
    <row r="9" spans="1:11" ht="15.75" thickBot="1" x14ac:dyDescent="0.25">
      <c r="A9" s="469" t="s">
        <v>831</v>
      </c>
      <c r="B9" s="470"/>
      <c r="C9" s="470"/>
      <c r="D9" s="470"/>
      <c r="E9" s="470"/>
      <c r="F9" s="470"/>
      <c r="G9" s="470"/>
      <c r="H9" s="470"/>
      <c r="I9" s="470"/>
      <c r="J9" s="471"/>
    </row>
    <row r="10" spans="1:11" ht="24.75" customHeight="1" thickBot="1" x14ac:dyDescent="0.25">
      <c r="A10" s="282" t="s">
        <v>832</v>
      </c>
      <c r="B10" s="448" t="s">
        <v>834</v>
      </c>
      <c r="C10" s="449"/>
      <c r="D10" s="472" t="s">
        <v>793</v>
      </c>
      <c r="E10" s="473"/>
      <c r="F10" s="473"/>
      <c r="G10" s="473"/>
      <c r="H10" s="280"/>
      <c r="I10" s="288"/>
      <c r="J10" s="290"/>
    </row>
    <row r="11" spans="1:11" ht="15" thickBot="1" x14ac:dyDescent="0.25">
      <c r="A11" s="287" t="s">
        <v>928</v>
      </c>
      <c r="B11" s="448" t="s">
        <v>835</v>
      </c>
      <c r="C11" s="449"/>
      <c r="D11" s="474"/>
      <c r="E11" s="475"/>
      <c r="F11" s="475"/>
      <c r="G11" s="475"/>
      <c r="H11" s="293"/>
      <c r="I11" s="289"/>
      <c r="J11" s="292"/>
    </row>
    <row r="12" spans="1:11" ht="15" thickBot="1" x14ac:dyDescent="0.25">
      <c r="A12" s="282" t="s">
        <v>833</v>
      </c>
      <c r="B12" s="448" t="s">
        <v>792</v>
      </c>
      <c r="C12" s="450"/>
      <c r="D12" s="465" t="s">
        <v>794</v>
      </c>
      <c r="E12" s="466"/>
      <c r="F12" s="466"/>
      <c r="G12" s="466"/>
      <c r="H12" s="279"/>
      <c r="I12" s="21"/>
      <c r="J12" s="291"/>
    </row>
    <row r="13" spans="1:11" ht="15" thickBot="1" x14ac:dyDescent="0.25">
      <c r="A13" s="282" t="s">
        <v>790</v>
      </c>
      <c r="B13" s="448" t="s">
        <v>733</v>
      </c>
      <c r="C13" s="450"/>
      <c r="D13" s="467"/>
      <c r="E13" s="468"/>
      <c r="F13" s="468"/>
      <c r="G13" s="468"/>
      <c r="H13" s="281"/>
      <c r="I13" s="289"/>
      <c r="J13" s="292"/>
    </row>
    <row r="14" spans="1:11" x14ac:dyDescent="0.2">
      <c r="A14" s="266"/>
      <c r="B14" s="4"/>
      <c r="C14" s="2"/>
      <c r="D14" s="7"/>
      <c r="E14" s="277"/>
      <c r="F14" s="277"/>
      <c r="G14" s="495" t="s">
        <v>799</v>
      </c>
      <c r="H14" s="496"/>
      <c r="I14" s="496"/>
      <c r="J14" s="497"/>
    </row>
    <row r="15" spans="1:11" ht="15" thickBot="1" x14ac:dyDescent="0.25">
      <c r="A15" s="22" t="s">
        <v>795</v>
      </c>
      <c r="B15" s="5" t="s">
        <v>796</v>
      </c>
      <c r="C15" s="3" t="s">
        <v>797</v>
      </c>
      <c r="D15" s="3" t="s">
        <v>798</v>
      </c>
      <c r="E15" s="278"/>
      <c r="F15" s="278"/>
      <c r="G15" s="498" t="s">
        <v>800</v>
      </c>
      <c r="H15" s="499"/>
      <c r="I15" s="499"/>
      <c r="J15" s="500"/>
    </row>
    <row r="16" spans="1:11" x14ac:dyDescent="0.2">
      <c r="A16" s="267"/>
      <c r="B16" s="6"/>
      <c r="C16" s="6"/>
      <c r="D16" s="6"/>
      <c r="E16" s="6"/>
      <c r="F16" s="6"/>
      <c r="G16" s="501" t="s">
        <v>801</v>
      </c>
      <c r="H16" s="20"/>
      <c r="I16" s="501" t="s">
        <v>802</v>
      </c>
      <c r="J16" s="23" t="s">
        <v>836</v>
      </c>
    </row>
    <row r="17" spans="1:10" ht="15" thickBot="1" x14ac:dyDescent="0.25">
      <c r="A17" s="267"/>
      <c r="B17" s="6"/>
      <c r="C17" s="6"/>
      <c r="D17" s="6"/>
      <c r="E17" s="6"/>
      <c r="F17" s="6"/>
      <c r="G17" s="502"/>
      <c r="H17" s="1"/>
      <c r="I17" s="502"/>
      <c r="J17" s="23" t="s">
        <v>837</v>
      </c>
    </row>
    <row r="18" spans="1:10" ht="15" thickBot="1" x14ac:dyDescent="0.25">
      <c r="A18" s="271">
        <v>1</v>
      </c>
      <c r="B18" s="272" t="s">
        <v>804</v>
      </c>
      <c r="C18" s="271" t="s">
        <v>805</v>
      </c>
      <c r="D18" s="273">
        <v>0.04</v>
      </c>
      <c r="E18" s="273"/>
      <c r="F18" s="273"/>
      <c r="G18" s="273">
        <v>1.4999999999999999E-2</v>
      </c>
      <c r="H18" s="273"/>
      <c r="I18" s="273">
        <v>3.4500000000000003E-2</v>
      </c>
      <c r="J18" s="273">
        <v>4.4900000000000002E-2</v>
      </c>
    </row>
    <row r="19" spans="1:10" ht="15" thickBot="1" x14ac:dyDescent="0.25">
      <c r="A19" s="271">
        <v>2</v>
      </c>
      <c r="B19" s="272" t="s">
        <v>806</v>
      </c>
      <c r="C19" s="271" t="s">
        <v>807</v>
      </c>
      <c r="D19" s="275">
        <v>3.6499999999999998E-2</v>
      </c>
      <c r="E19" s="275"/>
      <c r="F19" s="275"/>
      <c r="G19" s="276"/>
      <c r="H19" s="276"/>
      <c r="I19" s="274"/>
      <c r="J19" s="25"/>
    </row>
    <row r="20" spans="1:10" ht="15" thickBot="1" x14ac:dyDescent="0.25">
      <c r="A20" s="269" t="s">
        <v>808</v>
      </c>
      <c r="B20" s="13" t="s">
        <v>809</v>
      </c>
      <c r="C20" s="14"/>
      <c r="D20" s="14"/>
      <c r="E20" s="14"/>
      <c r="F20" s="14"/>
      <c r="G20" s="15" t="s">
        <v>810</v>
      </c>
      <c r="H20" s="15"/>
      <c r="I20" s="15" t="s">
        <v>810</v>
      </c>
      <c r="J20" s="26" t="s">
        <v>810</v>
      </c>
    </row>
    <row r="21" spans="1:10" ht="15" thickBot="1" x14ac:dyDescent="0.25">
      <c r="A21" s="269" t="s">
        <v>811</v>
      </c>
      <c r="B21" s="13" t="s">
        <v>812</v>
      </c>
      <c r="C21" s="14"/>
      <c r="D21" s="16">
        <v>6.4999999999999997E-3</v>
      </c>
      <c r="E21" s="16"/>
      <c r="F21" s="16"/>
      <c r="G21" s="15" t="s">
        <v>810</v>
      </c>
      <c r="H21" s="15"/>
      <c r="I21" s="15" t="s">
        <v>810</v>
      </c>
      <c r="J21" s="26" t="s">
        <v>810</v>
      </c>
    </row>
    <row r="22" spans="1:10" ht="15" thickBot="1" x14ac:dyDescent="0.25">
      <c r="A22" s="269" t="s">
        <v>813</v>
      </c>
      <c r="B22" s="13" t="s">
        <v>814</v>
      </c>
      <c r="C22" s="14"/>
      <c r="D22" s="16">
        <v>0.03</v>
      </c>
      <c r="E22" s="16"/>
      <c r="F22" s="16"/>
      <c r="G22" s="15" t="s">
        <v>810</v>
      </c>
      <c r="H22" s="15"/>
      <c r="I22" s="15" t="s">
        <v>810</v>
      </c>
      <c r="J22" s="26" t="s">
        <v>810</v>
      </c>
    </row>
    <row r="23" spans="1:10" ht="20.25" thickBot="1" x14ac:dyDescent="0.25">
      <c r="A23" s="269" t="s">
        <v>815</v>
      </c>
      <c r="B23" s="13" t="s">
        <v>816</v>
      </c>
      <c r="C23" s="14"/>
      <c r="D23" s="14"/>
      <c r="E23" s="14"/>
      <c r="F23" s="14"/>
      <c r="G23" s="15" t="s">
        <v>810</v>
      </c>
      <c r="H23" s="15"/>
      <c r="I23" s="15" t="s">
        <v>810</v>
      </c>
      <c r="J23" s="26" t="s">
        <v>810</v>
      </c>
    </row>
    <row r="24" spans="1:10" ht="15" thickBot="1" x14ac:dyDescent="0.25">
      <c r="A24" s="268">
        <v>3</v>
      </c>
      <c r="B24" s="8" t="s">
        <v>817</v>
      </c>
      <c r="C24" s="12"/>
      <c r="D24" s="503">
        <v>8.6E-3</v>
      </c>
      <c r="E24" s="503"/>
      <c r="F24" s="503"/>
      <c r="G24" s="503"/>
      <c r="H24" s="11"/>
      <c r="I24" s="12"/>
      <c r="J24" s="25"/>
    </row>
    <row r="25" spans="1:10" ht="15" thickBot="1" x14ac:dyDescent="0.25">
      <c r="A25" s="269" t="s">
        <v>818</v>
      </c>
      <c r="B25" s="13" t="s">
        <v>819</v>
      </c>
      <c r="C25" s="15" t="s">
        <v>820</v>
      </c>
      <c r="D25" s="16">
        <v>3.0000000000000001E-3</v>
      </c>
      <c r="E25" s="16"/>
      <c r="F25" s="16"/>
      <c r="G25" s="16">
        <v>3.0000000000000001E-3</v>
      </c>
      <c r="H25" s="16"/>
      <c r="I25" s="16">
        <v>4.7999999999999996E-3</v>
      </c>
      <c r="J25" s="27">
        <v>8.2000000000000007E-3</v>
      </c>
    </row>
    <row r="26" spans="1:10" ht="15" thickBot="1" x14ac:dyDescent="0.25">
      <c r="A26" s="269" t="s">
        <v>838</v>
      </c>
      <c r="B26" s="13" t="s">
        <v>822</v>
      </c>
      <c r="C26" s="15" t="s">
        <v>823</v>
      </c>
      <c r="D26" s="16">
        <v>5.5999999999999999E-3</v>
      </c>
      <c r="E26" s="16"/>
      <c r="F26" s="16"/>
      <c r="G26" s="16">
        <v>5.5999999999999999E-3</v>
      </c>
      <c r="H26" s="16"/>
      <c r="I26" s="16">
        <v>8.5000000000000006E-3</v>
      </c>
      <c r="J26" s="27">
        <v>8.8999999999999999E-3</v>
      </c>
    </row>
    <row r="27" spans="1:10" ht="15" thickBot="1" x14ac:dyDescent="0.25">
      <c r="A27" s="268">
        <v>4</v>
      </c>
      <c r="B27" s="8" t="s">
        <v>824</v>
      </c>
      <c r="C27" s="9" t="s">
        <v>825</v>
      </c>
      <c r="D27" s="10">
        <v>8.5000000000000006E-3</v>
      </c>
      <c r="E27" s="10"/>
      <c r="F27" s="10"/>
      <c r="G27" s="10">
        <v>8.5000000000000006E-3</v>
      </c>
      <c r="H27" s="10"/>
      <c r="I27" s="10">
        <v>8.5000000000000006E-3</v>
      </c>
      <c r="J27" s="24">
        <v>1.11E-2</v>
      </c>
    </row>
    <row r="28" spans="1:10" ht="15" thickBot="1" x14ac:dyDescent="0.25">
      <c r="A28" s="268">
        <v>5</v>
      </c>
      <c r="B28" s="8" t="s">
        <v>826</v>
      </c>
      <c r="C28" s="9" t="s">
        <v>480</v>
      </c>
      <c r="D28" s="10">
        <v>4.4999999999999998E-2</v>
      </c>
      <c r="E28" s="10"/>
      <c r="F28" s="10"/>
      <c r="G28" s="10">
        <v>3.5000000000000003E-2</v>
      </c>
      <c r="H28" s="10"/>
      <c r="I28" s="10">
        <v>5.11E-2</v>
      </c>
      <c r="J28" s="24">
        <v>6.2199999999999998E-2</v>
      </c>
    </row>
    <row r="29" spans="1:10" ht="15" thickBot="1" x14ac:dyDescent="0.25">
      <c r="A29" s="270"/>
      <c r="B29" s="17" t="s">
        <v>827</v>
      </c>
      <c r="C29" s="18"/>
      <c r="D29" s="479">
        <v>0.14699999999999999</v>
      </c>
      <c r="E29" s="479"/>
      <c r="F29" s="479"/>
      <c r="G29" s="479"/>
      <c r="H29" s="19"/>
      <c r="I29" s="18"/>
      <c r="J29" s="28"/>
    </row>
    <row r="30" spans="1:10" x14ac:dyDescent="0.2">
      <c r="A30" s="480" t="s">
        <v>828</v>
      </c>
      <c r="B30" s="481"/>
      <c r="C30" s="481"/>
      <c r="D30" s="481"/>
      <c r="E30" s="481"/>
      <c r="F30" s="481"/>
      <c r="G30" s="481"/>
      <c r="H30" s="481"/>
      <c r="I30" s="481"/>
      <c r="J30" s="482"/>
    </row>
    <row r="31" spans="1:10" ht="16.5" customHeight="1" x14ac:dyDescent="0.2">
      <c r="A31" s="483" t="s">
        <v>829</v>
      </c>
      <c r="B31" s="484"/>
      <c r="C31" s="484"/>
      <c r="D31" s="484"/>
      <c r="E31" s="484"/>
      <c r="F31" s="484"/>
      <c r="G31" s="484"/>
      <c r="H31" s="484"/>
      <c r="I31" s="484"/>
      <c r="J31" s="485"/>
    </row>
    <row r="32" spans="1:10" ht="15" x14ac:dyDescent="0.2">
      <c r="A32" s="486"/>
      <c r="B32" s="487"/>
      <c r="C32" s="487"/>
      <c r="D32" s="487"/>
      <c r="E32" s="487"/>
      <c r="F32" s="487"/>
      <c r="G32" s="487"/>
      <c r="H32" s="487"/>
      <c r="I32" s="487"/>
      <c r="J32" s="488"/>
    </row>
    <row r="33" spans="1:10" x14ac:dyDescent="0.2">
      <c r="A33" s="489"/>
      <c r="B33" s="490"/>
      <c r="C33" s="490"/>
      <c r="D33" s="490"/>
      <c r="E33" s="490"/>
      <c r="F33" s="490"/>
      <c r="G33" s="490"/>
      <c r="H33" s="490"/>
      <c r="I33" s="490"/>
      <c r="J33" s="491"/>
    </row>
    <row r="34" spans="1:10" x14ac:dyDescent="0.2">
      <c r="A34" s="492"/>
      <c r="B34" s="493"/>
      <c r="C34" s="493"/>
      <c r="D34" s="493"/>
      <c r="E34" s="493"/>
      <c r="F34" s="493"/>
      <c r="G34" s="493"/>
      <c r="H34" s="493"/>
      <c r="I34" s="493"/>
      <c r="J34" s="494"/>
    </row>
    <row r="35" spans="1:10" ht="15" thickBot="1" x14ac:dyDescent="0.25">
      <c r="A35" s="476"/>
      <c r="B35" s="477"/>
      <c r="C35" s="477"/>
      <c r="D35" s="477"/>
      <c r="E35" s="477"/>
      <c r="F35" s="477"/>
      <c r="G35" s="477"/>
      <c r="H35" s="477"/>
      <c r="I35" s="477"/>
      <c r="J35" s="478"/>
    </row>
    <row r="36" spans="1:10" s="188" customFormat="1" ht="39.950000000000003" customHeight="1" x14ac:dyDescent="0.2">
      <c r="A36" s="342" t="str">
        <f>SINTÉTICO!A91</f>
        <v>Natal, 13 de dezembro de 2023.</v>
      </c>
      <c r="B36" s="343"/>
      <c r="C36" s="343"/>
      <c r="D36" s="343"/>
      <c r="E36" s="343"/>
      <c r="F36" s="343"/>
      <c r="G36" s="343"/>
      <c r="H36" s="343"/>
      <c r="I36" s="343"/>
      <c r="J36" s="344"/>
    </row>
    <row r="37" spans="1:10" s="188" customFormat="1" ht="81.75" customHeight="1" thickBot="1" x14ac:dyDescent="0.25">
      <c r="A37" s="400" t="str">
        <f>SINTÉTICO!A92</f>
        <v>_______________________________________________________________
NEY DIAS FREITAS
Sócio/CEO/Proprietário</v>
      </c>
      <c r="B37" s="401"/>
      <c r="C37" s="401"/>
      <c r="D37" s="401"/>
      <c r="E37" s="401"/>
      <c r="F37" s="401"/>
      <c r="G37" s="401"/>
      <c r="H37" s="401"/>
      <c r="I37" s="401"/>
      <c r="J37" s="402"/>
    </row>
    <row r="38" spans="1:10" s="188" customFormat="1" ht="110.1" customHeight="1" thickBot="1" x14ac:dyDescent="0.25">
      <c r="A38" s="400" t="str">
        <f>SINTÉTICO!A93</f>
        <v>_______________________________________________________________
ENG. CIVIL MARCO POLO DE LEMOS RIBEIRO
CREA/RN 210.873.923-8/RN</v>
      </c>
      <c r="B38" s="401"/>
      <c r="C38" s="401"/>
      <c r="D38" s="401"/>
      <c r="E38" s="401"/>
      <c r="F38" s="401"/>
      <c r="G38" s="401"/>
      <c r="H38" s="401"/>
      <c r="I38" s="401"/>
      <c r="J38" s="402"/>
    </row>
  </sheetData>
  <mergeCells count="40">
    <mergeCell ref="G14:J14"/>
    <mergeCell ref="G15:J15"/>
    <mergeCell ref="G16:G17"/>
    <mergeCell ref="I16:I17"/>
    <mergeCell ref="D24:G24"/>
    <mergeCell ref="A35:J35"/>
    <mergeCell ref="A36:J36"/>
    <mergeCell ref="A37:J37"/>
    <mergeCell ref="A38:J38"/>
    <mergeCell ref="B1:J1"/>
    <mergeCell ref="B2:H2"/>
    <mergeCell ref="I2:J3"/>
    <mergeCell ref="B3:H3"/>
    <mergeCell ref="B4:H4"/>
    <mergeCell ref="I4:J5"/>
    <mergeCell ref="D29:G29"/>
    <mergeCell ref="A30:J30"/>
    <mergeCell ref="A31:J31"/>
    <mergeCell ref="A32:J32"/>
    <mergeCell ref="A33:J33"/>
    <mergeCell ref="A34:J34"/>
    <mergeCell ref="I8:J8"/>
    <mergeCell ref="B10:C10"/>
    <mergeCell ref="B11:C11"/>
    <mergeCell ref="B5:H5"/>
    <mergeCell ref="A6:J6"/>
    <mergeCell ref="B7:D7"/>
    <mergeCell ref="E7:F7"/>
    <mergeCell ref="G7:H7"/>
    <mergeCell ref="I7:J7"/>
    <mergeCell ref="A9:J9"/>
    <mergeCell ref="D10:G10"/>
    <mergeCell ref="D11:G11"/>
    <mergeCell ref="B12:C12"/>
    <mergeCell ref="B13:C13"/>
    <mergeCell ref="B8:D8"/>
    <mergeCell ref="E8:F8"/>
    <mergeCell ref="G8:H8"/>
    <mergeCell ref="D12:G12"/>
    <mergeCell ref="D13:G13"/>
  </mergeCells>
  <printOptions horizontalCentered="1"/>
  <pageMargins left="7.874015748031496E-2" right="7.874015748031496E-2" top="7.874015748031496E-2" bottom="0.78740157480314965" header="7.874015748031496E-2" footer="7.874015748031496E-2"/>
  <pageSetup paperSize="9" scale="6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46590A-D12D-4FBB-A222-909947F6A4AA}">
  <dimension ref="A1:N47"/>
  <sheetViews>
    <sheetView tabSelected="1" view="pageBreakPreview" zoomScaleNormal="100" zoomScaleSheetLayoutView="100" workbookViewId="0">
      <selection activeCell="A24" sqref="A24:K24"/>
    </sheetView>
  </sheetViews>
  <sheetFormatPr defaultRowHeight="14.25" x14ac:dyDescent="0.2"/>
  <cols>
    <col min="1" max="1" width="15.625" customWidth="1"/>
    <col min="2" max="2" width="45.625" customWidth="1"/>
    <col min="3" max="3" width="15.625" customWidth="1"/>
    <col min="4" max="7" width="15.625" hidden="1" customWidth="1"/>
    <col min="8" max="10" width="15.625" customWidth="1"/>
  </cols>
  <sheetData>
    <row r="1" spans="1:12" s="31" customFormat="1" ht="101.25" customHeight="1" thickBot="1" x14ac:dyDescent="0.25">
      <c r="A1" s="29"/>
      <c r="B1" s="323" t="s">
        <v>839</v>
      </c>
      <c r="C1" s="323"/>
      <c r="D1" s="323"/>
      <c r="E1" s="323"/>
      <c r="F1" s="323"/>
      <c r="G1" s="323"/>
      <c r="H1" s="323"/>
      <c r="I1" s="323"/>
      <c r="J1" s="324"/>
      <c r="K1" s="30"/>
    </row>
    <row r="2" spans="1:12" s="31" customFormat="1" ht="20.100000000000001" customHeight="1" thickBot="1" x14ac:dyDescent="0.25">
      <c r="A2" s="32" t="s">
        <v>840</v>
      </c>
      <c r="B2" s="533" t="str">
        <f>SINTÉTICO!B2</f>
        <v>CODEVASF - UASG 195006</v>
      </c>
      <c r="C2" s="534"/>
      <c r="D2" s="534"/>
      <c r="E2" s="534"/>
      <c r="F2" s="534"/>
      <c r="G2" s="534"/>
      <c r="H2" s="535"/>
      <c r="I2" s="536" t="s">
        <v>841</v>
      </c>
      <c r="J2" s="537"/>
      <c r="K2" s="30"/>
    </row>
    <row r="3" spans="1:12" s="31" customFormat="1" ht="20.100000000000001" customHeight="1" thickBot="1" x14ac:dyDescent="0.25">
      <c r="A3" s="32" t="s">
        <v>842</v>
      </c>
      <c r="B3" s="533" t="str">
        <f>SINTÉTICO!B3</f>
        <v>Secretaria De Licitações e Contratos – PR/SL</v>
      </c>
      <c r="C3" s="534"/>
      <c r="D3" s="534"/>
      <c r="E3" s="534"/>
      <c r="F3" s="534"/>
      <c r="G3" s="534"/>
      <c r="H3" s="535"/>
      <c r="I3" s="538"/>
      <c r="J3" s="539"/>
      <c r="K3" s="30"/>
    </row>
    <row r="4" spans="1:12" s="31" customFormat="1" ht="20.100000000000001" customHeight="1" thickBot="1" x14ac:dyDescent="0.25">
      <c r="A4" s="32" t="s">
        <v>843</v>
      </c>
      <c r="B4" s="533" t="str">
        <f>SINTÉTICO!B4</f>
        <v>RDC Nº 60/2023 - PROCESSO Nº: 59500.002041/2023-47-e</v>
      </c>
      <c r="C4" s="534"/>
      <c r="D4" s="534"/>
      <c r="E4" s="534"/>
      <c r="F4" s="534"/>
      <c r="G4" s="534"/>
      <c r="H4" s="535"/>
      <c r="I4" s="540" t="s">
        <v>855</v>
      </c>
      <c r="J4" s="541"/>
      <c r="K4" s="30"/>
    </row>
    <row r="5" spans="1:12" s="31" customFormat="1" ht="49.5" customHeight="1" thickBot="1" x14ac:dyDescent="0.25">
      <c r="A5" s="32" t="s">
        <v>844</v>
      </c>
      <c r="B5" s="533" t="str">
        <f>SINTÉTICO!B5</f>
        <v>Contratação de empresa de engenharia para realização de obras civis na estrutura na tomada d’água e substituição da comporta da tomada d'água da barragem de estreito, localizada em Urandi, Bahia.</v>
      </c>
      <c r="C5" s="534"/>
      <c r="D5" s="534"/>
      <c r="E5" s="534"/>
      <c r="F5" s="534"/>
      <c r="G5" s="534"/>
      <c r="H5" s="535"/>
      <c r="I5" s="542"/>
      <c r="J5" s="543"/>
      <c r="K5" s="30"/>
    </row>
    <row r="6" spans="1:12" s="33" customFormat="1" ht="15" thickBot="1" x14ac:dyDescent="0.25">
      <c r="A6" s="518" t="s">
        <v>846</v>
      </c>
      <c r="B6" s="519"/>
      <c r="C6" s="519"/>
      <c r="D6" s="519"/>
      <c r="E6" s="519"/>
      <c r="F6" s="519"/>
      <c r="G6" s="519"/>
      <c r="H6" s="519"/>
      <c r="I6" s="519"/>
      <c r="J6" s="520"/>
    </row>
    <row r="7" spans="1:12" s="227" customFormat="1" ht="13.5" customHeight="1" thickBot="1" x14ac:dyDescent="0.25">
      <c r="A7" s="521" t="s">
        <v>857</v>
      </c>
      <c r="B7" s="522"/>
      <c r="C7" s="522"/>
      <c r="D7" s="522"/>
      <c r="E7" s="522"/>
      <c r="F7" s="522"/>
      <c r="G7" s="522"/>
      <c r="H7" s="522"/>
      <c r="I7" s="522"/>
      <c r="J7" s="523"/>
      <c r="K7" s="226"/>
      <c r="L7" s="226"/>
    </row>
    <row r="8" spans="1:12" s="229" customFormat="1" ht="13.5" customHeight="1" x14ac:dyDescent="0.2">
      <c r="A8" s="524" t="s">
        <v>858</v>
      </c>
      <c r="B8" s="526" t="s">
        <v>859</v>
      </c>
      <c r="C8" s="528" t="s">
        <v>860</v>
      </c>
      <c r="D8" s="529"/>
      <c r="E8" s="529"/>
      <c r="F8" s="529"/>
      <c r="G8" s="529"/>
      <c r="H8" s="530"/>
      <c r="I8" s="531" t="s">
        <v>861</v>
      </c>
      <c r="J8" s="532"/>
      <c r="K8" s="228"/>
      <c r="L8" s="228"/>
    </row>
    <row r="9" spans="1:12" s="229" customFormat="1" ht="27" customHeight="1" x14ac:dyDescent="0.2">
      <c r="A9" s="525"/>
      <c r="B9" s="527"/>
      <c r="C9" s="230" t="s">
        <v>862</v>
      </c>
      <c r="D9" s="230"/>
      <c r="E9" s="230"/>
      <c r="F9" s="230"/>
      <c r="G9" s="230"/>
      <c r="H9" s="230" t="s">
        <v>863</v>
      </c>
      <c r="I9" s="230" t="s">
        <v>862</v>
      </c>
      <c r="J9" s="231" t="s">
        <v>863</v>
      </c>
      <c r="K9" s="228"/>
      <c r="L9" s="228"/>
    </row>
    <row r="10" spans="1:12" s="229" customFormat="1" ht="15.95" customHeight="1" x14ac:dyDescent="0.2">
      <c r="A10" s="510" t="s">
        <v>864</v>
      </c>
      <c r="B10" s="511"/>
      <c r="C10" s="511"/>
      <c r="D10" s="511"/>
      <c r="E10" s="511"/>
      <c r="F10" s="511"/>
      <c r="G10" s="511"/>
      <c r="H10" s="511"/>
      <c r="I10" s="511"/>
      <c r="J10" s="512"/>
      <c r="K10" s="228"/>
      <c r="L10" s="228"/>
    </row>
    <row r="11" spans="1:12" s="229" customFormat="1" ht="15.95" customHeight="1" x14ac:dyDescent="0.2">
      <c r="A11" s="232" t="s">
        <v>865</v>
      </c>
      <c r="B11" s="233" t="s">
        <v>866</v>
      </c>
      <c r="C11" s="234">
        <v>0</v>
      </c>
      <c r="D11" s="235"/>
      <c r="E11" s="235"/>
      <c r="F11" s="235"/>
      <c r="G11" s="235"/>
      <c r="H11" s="234">
        <v>0</v>
      </c>
      <c r="I11" s="234">
        <v>0.2</v>
      </c>
      <c r="J11" s="236">
        <v>0.2</v>
      </c>
      <c r="L11" s="228"/>
    </row>
    <row r="12" spans="1:12" s="229" customFormat="1" ht="15.95" customHeight="1" x14ac:dyDescent="0.2">
      <c r="A12" s="237" t="s">
        <v>867</v>
      </c>
      <c r="B12" s="238" t="s">
        <v>868</v>
      </c>
      <c r="C12" s="239">
        <v>1.4999999999999999E-2</v>
      </c>
      <c r="D12" s="240"/>
      <c r="E12" s="240"/>
      <c r="F12" s="240"/>
      <c r="G12" s="240"/>
      <c r="H12" s="239">
        <v>1.4999999999999999E-2</v>
      </c>
      <c r="I12" s="239">
        <v>1.4999999999999999E-2</v>
      </c>
      <c r="J12" s="241">
        <v>1.4999999999999999E-2</v>
      </c>
      <c r="K12" s="228"/>
      <c r="L12" s="228"/>
    </row>
    <row r="13" spans="1:12" s="229" customFormat="1" ht="15.95" customHeight="1" x14ac:dyDescent="0.2">
      <c r="A13" s="232" t="s">
        <v>869</v>
      </c>
      <c r="B13" s="233" t="s">
        <v>870</v>
      </c>
      <c r="C13" s="234">
        <v>0.01</v>
      </c>
      <c r="D13" s="235"/>
      <c r="E13" s="235"/>
      <c r="F13" s="235"/>
      <c r="G13" s="235"/>
      <c r="H13" s="234">
        <v>0.01</v>
      </c>
      <c r="I13" s="234">
        <v>0.01</v>
      </c>
      <c r="J13" s="236">
        <v>0.01</v>
      </c>
      <c r="K13" s="228"/>
      <c r="L13" s="228"/>
    </row>
    <row r="14" spans="1:12" s="229" customFormat="1" ht="15.95" customHeight="1" x14ac:dyDescent="0.2">
      <c r="A14" s="237" t="s">
        <v>871</v>
      </c>
      <c r="B14" s="238" t="s">
        <v>872</v>
      </c>
      <c r="C14" s="239">
        <v>2E-3</v>
      </c>
      <c r="D14" s="240"/>
      <c r="E14" s="240"/>
      <c r="F14" s="240"/>
      <c r="G14" s="240"/>
      <c r="H14" s="239">
        <v>2E-3</v>
      </c>
      <c r="I14" s="239">
        <v>2E-3</v>
      </c>
      <c r="J14" s="241">
        <v>2E-3</v>
      </c>
      <c r="K14" s="228"/>
      <c r="L14" s="228"/>
    </row>
    <row r="15" spans="1:12" s="229" customFormat="1" ht="15.95" customHeight="1" x14ac:dyDescent="0.2">
      <c r="A15" s="232" t="s">
        <v>873</v>
      </c>
      <c r="B15" s="233" t="s">
        <v>874</v>
      </c>
      <c r="C15" s="234">
        <v>6.0000000000000001E-3</v>
      </c>
      <c r="D15" s="235"/>
      <c r="E15" s="235"/>
      <c r="F15" s="235"/>
      <c r="G15" s="235"/>
      <c r="H15" s="234">
        <v>6.0000000000000001E-3</v>
      </c>
      <c r="I15" s="234">
        <v>6.0000000000000001E-3</v>
      </c>
      <c r="J15" s="236">
        <v>6.0000000000000001E-3</v>
      </c>
      <c r="K15" s="228"/>
      <c r="L15" s="228"/>
    </row>
    <row r="16" spans="1:12" s="229" customFormat="1" ht="15.95" customHeight="1" x14ac:dyDescent="0.2">
      <c r="A16" s="237" t="s">
        <v>875</v>
      </c>
      <c r="B16" s="238" t="s">
        <v>876</v>
      </c>
      <c r="C16" s="239">
        <v>2.5000000000000001E-2</v>
      </c>
      <c r="D16" s="240"/>
      <c r="E16" s="240"/>
      <c r="F16" s="240"/>
      <c r="G16" s="240"/>
      <c r="H16" s="239">
        <v>2.5000000000000001E-2</v>
      </c>
      <c r="I16" s="239">
        <v>2.5000000000000001E-2</v>
      </c>
      <c r="J16" s="241">
        <v>2.5000000000000001E-2</v>
      </c>
      <c r="K16" s="228"/>
      <c r="L16" s="228"/>
    </row>
    <row r="17" spans="1:14" s="229" customFormat="1" ht="15.95" customHeight="1" x14ac:dyDescent="0.2">
      <c r="A17" s="232" t="s">
        <v>877</v>
      </c>
      <c r="B17" s="233" t="s">
        <v>878</v>
      </c>
      <c r="C17" s="234">
        <v>0.03</v>
      </c>
      <c r="D17" s="235"/>
      <c r="E17" s="235"/>
      <c r="F17" s="235"/>
      <c r="G17" s="235"/>
      <c r="H17" s="234">
        <v>0.03</v>
      </c>
      <c r="I17" s="234">
        <v>0.03</v>
      </c>
      <c r="J17" s="236">
        <v>0.03</v>
      </c>
      <c r="K17" s="228"/>
      <c r="L17" s="228"/>
    </row>
    <row r="18" spans="1:14" s="229" customFormat="1" ht="15.95" customHeight="1" x14ac:dyDescent="0.2">
      <c r="A18" s="237" t="s">
        <v>879</v>
      </c>
      <c r="B18" s="238" t="s">
        <v>880</v>
      </c>
      <c r="C18" s="239">
        <v>0.08</v>
      </c>
      <c r="D18" s="240"/>
      <c r="E18" s="240"/>
      <c r="F18" s="240"/>
      <c r="G18" s="240"/>
      <c r="H18" s="239">
        <v>0.08</v>
      </c>
      <c r="I18" s="239">
        <v>0.08</v>
      </c>
      <c r="J18" s="241">
        <v>0.08</v>
      </c>
      <c r="K18" s="228"/>
      <c r="L18" s="228"/>
    </row>
    <row r="19" spans="1:14" s="229" customFormat="1" ht="15.95" customHeight="1" x14ac:dyDescent="0.2">
      <c r="A19" s="232" t="s">
        <v>881</v>
      </c>
      <c r="B19" s="233" t="s">
        <v>882</v>
      </c>
      <c r="C19" s="234">
        <v>1.2E-2</v>
      </c>
      <c r="D19" s="235"/>
      <c r="E19" s="235"/>
      <c r="F19" s="235"/>
      <c r="G19" s="235"/>
      <c r="H19" s="234">
        <v>1.2E-2</v>
      </c>
      <c r="I19" s="234">
        <v>0</v>
      </c>
      <c r="J19" s="236">
        <v>0</v>
      </c>
      <c r="K19" s="228"/>
      <c r="L19" s="228"/>
    </row>
    <row r="20" spans="1:14" s="229" customFormat="1" ht="15.95" customHeight="1" x14ac:dyDescent="0.2">
      <c r="A20" s="242" t="s">
        <v>883</v>
      </c>
      <c r="B20" s="243" t="s">
        <v>884</v>
      </c>
      <c r="C20" s="244">
        <v>0.18</v>
      </c>
      <c r="D20" s="245"/>
      <c r="E20" s="245"/>
      <c r="F20" s="245"/>
      <c r="G20" s="245"/>
      <c r="H20" s="244">
        <v>0.18</v>
      </c>
      <c r="I20" s="244">
        <v>0.36799999999999999</v>
      </c>
      <c r="J20" s="246">
        <v>0.36799999999999999</v>
      </c>
      <c r="K20" s="247"/>
      <c r="L20" s="247"/>
      <c r="M20" s="247"/>
      <c r="N20" s="247"/>
    </row>
    <row r="21" spans="1:14" s="229" customFormat="1" ht="15.95" customHeight="1" x14ac:dyDescent="0.2">
      <c r="A21" s="510" t="s">
        <v>885</v>
      </c>
      <c r="B21" s="511"/>
      <c r="C21" s="511"/>
      <c r="D21" s="511"/>
      <c r="E21" s="511"/>
      <c r="F21" s="511"/>
      <c r="G21" s="511"/>
      <c r="H21" s="511"/>
      <c r="I21" s="511"/>
      <c r="J21" s="512"/>
      <c r="K21" s="228"/>
      <c r="L21" s="228"/>
    </row>
    <row r="22" spans="1:14" s="229" customFormat="1" ht="15.95" customHeight="1" x14ac:dyDescent="0.2">
      <c r="A22" s="232" t="s">
        <v>886</v>
      </c>
      <c r="B22" s="233" t="s">
        <v>887</v>
      </c>
      <c r="C22" s="234">
        <v>0.17760000000000001</v>
      </c>
      <c r="D22" s="235"/>
      <c r="E22" s="235"/>
      <c r="F22" s="235"/>
      <c r="G22" s="235"/>
      <c r="H22" s="248" t="s">
        <v>888</v>
      </c>
      <c r="I22" s="234">
        <v>0.17760000000000001</v>
      </c>
      <c r="J22" s="249" t="s">
        <v>888</v>
      </c>
      <c r="K22" s="228"/>
      <c r="L22" s="228"/>
    </row>
    <row r="23" spans="1:14" s="229" customFormat="1" ht="15.95" customHeight="1" x14ac:dyDescent="0.2">
      <c r="A23" s="237" t="s">
        <v>889</v>
      </c>
      <c r="B23" s="238" t="s">
        <v>890</v>
      </c>
      <c r="C23" s="239">
        <v>3.6799999999999999E-2</v>
      </c>
      <c r="D23" s="240"/>
      <c r="E23" s="240"/>
      <c r="F23" s="240"/>
      <c r="G23" s="240"/>
      <c r="H23" s="250" t="s">
        <v>888</v>
      </c>
      <c r="I23" s="239">
        <v>3.6799999999999999E-2</v>
      </c>
      <c r="J23" s="251" t="s">
        <v>888</v>
      </c>
      <c r="K23" s="228"/>
      <c r="L23" s="228"/>
    </row>
    <row r="24" spans="1:14" s="229" customFormat="1" ht="15.95" customHeight="1" x14ac:dyDescent="0.2">
      <c r="A24" s="232" t="s">
        <v>891</v>
      </c>
      <c r="B24" s="233" t="s">
        <v>892</v>
      </c>
      <c r="C24" s="234">
        <v>8.6999999999999994E-3</v>
      </c>
      <c r="D24" s="235"/>
      <c r="E24" s="235"/>
      <c r="F24" s="235"/>
      <c r="G24" s="235"/>
      <c r="H24" s="234">
        <v>6.6E-3</v>
      </c>
      <c r="I24" s="234">
        <v>8.6999999999999994E-3</v>
      </c>
      <c r="J24" s="236">
        <v>6.6E-3</v>
      </c>
      <c r="K24" s="228"/>
      <c r="L24" s="228"/>
    </row>
    <row r="25" spans="1:14" s="229" customFormat="1" ht="15.95" customHeight="1" x14ac:dyDescent="0.2">
      <c r="A25" s="237" t="s">
        <v>893</v>
      </c>
      <c r="B25" s="238" t="s">
        <v>894</v>
      </c>
      <c r="C25" s="239">
        <v>0.1105</v>
      </c>
      <c r="D25" s="240"/>
      <c r="E25" s="240"/>
      <c r="F25" s="240"/>
      <c r="G25" s="240"/>
      <c r="H25" s="239">
        <v>8.3299999999999999E-2</v>
      </c>
      <c r="I25" s="239">
        <v>0.1105</v>
      </c>
      <c r="J25" s="241">
        <v>8.3299999999999999E-2</v>
      </c>
      <c r="K25" s="228"/>
      <c r="L25" s="228"/>
    </row>
    <row r="26" spans="1:14" s="229" customFormat="1" ht="15.95" customHeight="1" x14ac:dyDescent="0.2">
      <c r="A26" s="232" t="s">
        <v>895</v>
      </c>
      <c r="B26" s="233" t="s">
        <v>896</v>
      </c>
      <c r="C26" s="234">
        <v>6.9999999999999999E-4</v>
      </c>
      <c r="D26" s="235"/>
      <c r="E26" s="235"/>
      <c r="F26" s="235"/>
      <c r="G26" s="235"/>
      <c r="H26" s="234">
        <v>5.0000000000000001E-4</v>
      </c>
      <c r="I26" s="234">
        <v>6.9999999999999999E-4</v>
      </c>
      <c r="J26" s="236">
        <v>5.0000000000000001E-4</v>
      </c>
      <c r="K26" s="228"/>
      <c r="L26" s="228"/>
    </row>
    <row r="27" spans="1:14" s="229" customFormat="1" ht="15.95" customHeight="1" x14ac:dyDescent="0.2">
      <c r="A27" s="237" t="s">
        <v>897</v>
      </c>
      <c r="B27" s="238" t="s">
        <v>898</v>
      </c>
      <c r="C27" s="239">
        <v>7.4000000000000003E-3</v>
      </c>
      <c r="D27" s="240"/>
      <c r="E27" s="240"/>
      <c r="F27" s="240"/>
      <c r="G27" s="240"/>
      <c r="H27" s="239">
        <v>5.5999999999999999E-3</v>
      </c>
      <c r="I27" s="239">
        <v>7.4000000000000003E-3</v>
      </c>
      <c r="J27" s="241">
        <v>5.5999999999999999E-3</v>
      </c>
      <c r="K27" s="228"/>
      <c r="L27" s="228"/>
    </row>
    <row r="28" spans="1:14" s="229" customFormat="1" ht="15.95" customHeight="1" x14ac:dyDescent="0.2">
      <c r="A28" s="232" t="s">
        <v>899</v>
      </c>
      <c r="B28" s="233" t="s">
        <v>900</v>
      </c>
      <c r="C28" s="234">
        <v>1.0800000000000001E-2</v>
      </c>
      <c r="D28" s="235"/>
      <c r="E28" s="235"/>
      <c r="F28" s="235"/>
      <c r="G28" s="235"/>
      <c r="H28" s="248" t="s">
        <v>888</v>
      </c>
      <c r="I28" s="234">
        <v>1.0800000000000001E-2</v>
      </c>
      <c r="J28" s="249" t="s">
        <v>888</v>
      </c>
      <c r="K28" s="228"/>
      <c r="L28" s="228"/>
    </row>
    <row r="29" spans="1:14" s="229" customFormat="1" ht="15.95" customHeight="1" x14ac:dyDescent="0.2">
      <c r="A29" s="237" t="s">
        <v>901</v>
      </c>
      <c r="B29" s="238" t="s">
        <v>902</v>
      </c>
      <c r="C29" s="239">
        <v>1.1000000000000001E-3</v>
      </c>
      <c r="D29" s="240"/>
      <c r="E29" s="240"/>
      <c r="F29" s="240"/>
      <c r="G29" s="240"/>
      <c r="H29" s="239">
        <v>8.0000000000000004E-4</v>
      </c>
      <c r="I29" s="239">
        <v>1.1000000000000001E-3</v>
      </c>
      <c r="J29" s="241">
        <v>8.0000000000000004E-4</v>
      </c>
      <c r="K29" s="228"/>
      <c r="L29" s="228"/>
    </row>
    <row r="30" spans="1:14" s="229" customFormat="1" ht="15.95" customHeight="1" x14ac:dyDescent="0.2">
      <c r="A30" s="232" t="s">
        <v>903</v>
      </c>
      <c r="B30" s="233" t="s">
        <v>904</v>
      </c>
      <c r="C30" s="234">
        <v>0.1366</v>
      </c>
      <c r="D30" s="235"/>
      <c r="E30" s="235"/>
      <c r="F30" s="235"/>
      <c r="G30" s="235"/>
      <c r="H30" s="234">
        <v>0.10290000000000001</v>
      </c>
      <c r="I30" s="234">
        <v>0.1366</v>
      </c>
      <c r="J30" s="236">
        <v>9.0300000000000005E-2</v>
      </c>
      <c r="K30" s="228"/>
      <c r="L30" s="228"/>
    </row>
    <row r="31" spans="1:14" s="229" customFormat="1" ht="15.95" customHeight="1" x14ac:dyDescent="0.2">
      <c r="A31" s="237" t="s">
        <v>905</v>
      </c>
      <c r="B31" s="238" t="s">
        <v>906</v>
      </c>
      <c r="C31" s="239">
        <v>4.0000000000000002E-4</v>
      </c>
      <c r="D31" s="240"/>
      <c r="E31" s="240"/>
      <c r="F31" s="240"/>
      <c r="G31" s="240"/>
      <c r="H31" s="239">
        <v>2.9999999999999997E-4</v>
      </c>
      <c r="I31" s="239">
        <v>4.0000000000000002E-4</v>
      </c>
      <c r="J31" s="241">
        <v>2.9999999999999997E-4</v>
      </c>
      <c r="K31" s="228"/>
      <c r="L31" s="228"/>
    </row>
    <row r="32" spans="1:14" s="229" customFormat="1" ht="15.95" customHeight="1" x14ac:dyDescent="0.2">
      <c r="A32" s="252" t="s">
        <v>907</v>
      </c>
      <c r="B32" s="253" t="s">
        <v>884</v>
      </c>
      <c r="C32" s="254">
        <v>0.49059999999999998</v>
      </c>
      <c r="D32" s="255"/>
      <c r="E32" s="255"/>
      <c r="F32" s="255"/>
      <c r="G32" s="255"/>
      <c r="H32" s="254">
        <v>0.2</v>
      </c>
      <c r="I32" s="254">
        <v>0.49059999999999998</v>
      </c>
      <c r="J32" s="256">
        <f>J24+J25+J26+J27+J29+J30+J31</f>
        <v>0.18739999999999998</v>
      </c>
      <c r="K32" s="247"/>
      <c r="L32" s="247"/>
      <c r="M32" s="247"/>
      <c r="N32" s="247"/>
    </row>
    <row r="33" spans="1:14" s="229" customFormat="1" ht="15.95" customHeight="1" x14ac:dyDescent="0.2">
      <c r="A33" s="510" t="s">
        <v>908</v>
      </c>
      <c r="B33" s="511"/>
      <c r="C33" s="511"/>
      <c r="D33" s="511"/>
      <c r="E33" s="511"/>
      <c r="F33" s="511"/>
      <c r="G33" s="511"/>
      <c r="H33" s="511"/>
      <c r="I33" s="511"/>
      <c r="J33" s="512"/>
      <c r="K33" s="228"/>
      <c r="L33" s="228"/>
    </row>
    <row r="34" spans="1:14" s="229" customFormat="1" ht="15.95" customHeight="1" x14ac:dyDescent="0.2">
      <c r="A34" s="232" t="s">
        <v>909</v>
      </c>
      <c r="B34" s="233" t="s">
        <v>910</v>
      </c>
      <c r="C34" s="234">
        <v>5.9700000000000003E-2</v>
      </c>
      <c r="D34" s="235"/>
      <c r="E34" s="235"/>
      <c r="F34" s="235"/>
      <c r="G34" s="235"/>
      <c r="H34" s="234">
        <v>4.4999999999999998E-2</v>
      </c>
      <c r="I34" s="234">
        <v>5.9700000000000003E-2</v>
      </c>
      <c r="J34" s="236">
        <v>4.4999999999999998E-2</v>
      </c>
      <c r="K34" s="228"/>
      <c r="L34" s="228"/>
    </row>
    <row r="35" spans="1:14" s="229" customFormat="1" ht="15.95" customHeight="1" x14ac:dyDescent="0.2">
      <c r="A35" s="237" t="s">
        <v>911</v>
      </c>
      <c r="B35" s="238" t="s">
        <v>912</v>
      </c>
      <c r="C35" s="239">
        <v>1.4E-3</v>
      </c>
      <c r="D35" s="240"/>
      <c r="E35" s="240"/>
      <c r="F35" s="240"/>
      <c r="G35" s="240"/>
      <c r="H35" s="239">
        <v>1.1000000000000001E-3</v>
      </c>
      <c r="I35" s="239">
        <v>1.4E-3</v>
      </c>
      <c r="J35" s="241">
        <v>1.1000000000000001E-3</v>
      </c>
      <c r="K35" s="228"/>
      <c r="L35" s="228"/>
    </row>
    <row r="36" spans="1:14" s="229" customFormat="1" ht="15.95" customHeight="1" x14ac:dyDescent="0.2">
      <c r="A36" s="232" t="s">
        <v>913</v>
      </c>
      <c r="B36" s="233" t="s">
        <v>914</v>
      </c>
      <c r="C36" s="234">
        <v>9.1999999999999998E-3</v>
      </c>
      <c r="D36" s="235"/>
      <c r="E36" s="235"/>
      <c r="F36" s="235"/>
      <c r="G36" s="235"/>
      <c r="H36" s="234">
        <v>6.8999999999999999E-3</v>
      </c>
      <c r="I36" s="234">
        <v>9.1999999999999998E-3</v>
      </c>
      <c r="J36" s="236">
        <v>6.8999999999999999E-3</v>
      </c>
      <c r="K36" s="228"/>
      <c r="L36" s="228"/>
    </row>
    <row r="37" spans="1:14" s="229" customFormat="1" ht="15.95" customHeight="1" x14ac:dyDescent="0.2">
      <c r="A37" s="237" t="s">
        <v>915</v>
      </c>
      <c r="B37" s="238" t="s">
        <v>916</v>
      </c>
      <c r="C37" s="239">
        <v>2.81E-2</v>
      </c>
      <c r="D37" s="240"/>
      <c r="E37" s="240"/>
      <c r="F37" s="240"/>
      <c r="G37" s="240"/>
      <c r="H37" s="239">
        <v>2.12E-2</v>
      </c>
      <c r="I37" s="239">
        <v>2.5899999999999999E-2</v>
      </c>
      <c r="J37" s="241">
        <v>0.02</v>
      </c>
      <c r="K37" s="228"/>
      <c r="L37" s="228"/>
    </row>
    <row r="38" spans="1:14" s="229" customFormat="1" ht="15.95" customHeight="1" x14ac:dyDescent="0.2">
      <c r="A38" s="232" t="s">
        <v>917</v>
      </c>
      <c r="B38" s="233" t="s">
        <v>918</v>
      </c>
      <c r="C38" s="234">
        <v>5.0000000000000001E-3</v>
      </c>
      <c r="D38" s="235"/>
      <c r="E38" s="235"/>
      <c r="F38" s="235"/>
      <c r="G38" s="235"/>
      <c r="H38" s="234">
        <v>3.8E-3</v>
      </c>
      <c r="I38" s="234">
        <v>5.0000000000000001E-3</v>
      </c>
      <c r="J38" s="236">
        <v>3.8E-3</v>
      </c>
      <c r="K38" s="228"/>
      <c r="L38" s="228"/>
    </row>
    <row r="39" spans="1:14" s="229" customFormat="1" ht="15.95" customHeight="1" x14ac:dyDescent="0.2">
      <c r="A39" s="242" t="s">
        <v>919</v>
      </c>
      <c r="B39" s="243" t="s">
        <v>884</v>
      </c>
      <c r="C39" s="244">
        <v>0.10340000000000001</v>
      </c>
      <c r="D39" s="245"/>
      <c r="E39" s="245"/>
      <c r="F39" s="245"/>
      <c r="G39" s="245"/>
      <c r="H39" s="244">
        <v>7.8E-2</v>
      </c>
      <c r="I39" s="244">
        <f>SUM(I34:I38)</f>
        <v>0.10120000000000001</v>
      </c>
      <c r="J39" s="246">
        <v>7.6799999999999993E-2</v>
      </c>
      <c r="K39" s="247"/>
      <c r="L39" s="247"/>
      <c r="M39" s="247"/>
      <c r="N39" s="247"/>
    </row>
    <row r="40" spans="1:14" s="229" customFormat="1" ht="15.95" customHeight="1" x14ac:dyDescent="0.2">
      <c r="A40" s="510" t="s">
        <v>920</v>
      </c>
      <c r="B40" s="511"/>
      <c r="C40" s="511"/>
      <c r="D40" s="511"/>
      <c r="E40" s="511"/>
      <c r="F40" s="511"/>
      <c r="G40" s="511"/>
      <c r="H40" s="511"/>
      <c r="I40" s="511"/>
      <c r="J40" s="512"/>
      <c r="K40" s="228"/>
      <c r="L40" s="228"/>
    </row>
    <row r="41" spans="1:14" s="229" customFormat="1" ht="15.95" customHeight="1" x14ac:dyDescent="0.2">
      <c r="A41" s="232" t="s">
        <v>921</v>
      </c>
      <c r="B41" s="233" t="s">
        <v>922</v>
      </c>
      <c r="C41" s="234">
        <v>8.8300000000000003E-2</v>
      </c>
      <c r="D41" s="235"/>
      <c r="E41" s="235"/>
      <c r="F41" s="235"/>
      <c r="G41" s="235"/>
      <c r="H41" s="234">
        <v>3.5999999999999997E-2</v>
      </c>
      <c r="I41" s="234">
        <v>0.18640000000000001</v>
      </c>
      <c r="J41" s="236">
        <v>7.5999999999999998E-2</v>
      </c>
      <c r="K41" s="228"/>
      <c r="L41" s="228"/>
    </row>
    <row r="42" spans="1:14" s="229" customFormat="1" ht="32.1" customHeight="1" x14ac:dyDescent="0.2">
      <c r="A42" s="237" t="s">
        <v>923</v>
      </c>
      <c r="B42" s="257" t="s">
        <v>924</v>
      </c>
      <c r="C42" s="239">
        <v>5.0000000000000001E-3</v>
      </c>
      <c r="D42" s="240"/>
      <c r="E42" s="240"/>
      <c r="F42" s="240"/>
      <c r="G42" s="240"/>
      <c r="H42" s="239">
        <v>3.8E-3</v>
      </c>
      <c r="I42" s="239">
        <v>5.3E-3</v>
      </c>
      <c r="J42" s="241">
        <v>4.0000000000000001E-3</v>
      </c>
      <c r="K42" s="228"/>
      <c r="L42" s="228"/>
    </row>
    <row r="43" spans="1:14" s="229" customFormat="1" ht="15.95" customHeight="1" thickBot="1" x14ac:dyDescent="0.25">
      <c r="A43" s="258" t="s">
        <v>925</v>
      </c>
      <c r="B43" s="259" t="s">
        <v>884</v>
      </c>
      <c r="C43" s="260">
        <v>9.3299999999999994E-2</v>
      </c>
      <c r="D43" s="261"/>
      <c r="E43" s="261"/>
      <c r="F43" s="261"/>
      <c r="G43" s="261"/>
      <c r="H43" s="260">
        <v>3.9800000000000002E-2</v>
      </c>
      <c r="I43" s="260">
        <v>0.19170000000000001</v>
      </c>
      <c r="J43" s="262">
        <v>0.08</v>
      </c>
      <c r="K43" s="247"/>
      <c r="L43" s="247"/>
      <c r="M43" s="247"/>
      <c r="N43" s="247"/>
    </row>
    <row r="44" spans="1:14" s="229" customFormat="1" ht="13.5" customHeight="1" x14ac:dyDescent="0.2">
      <c r="A44" s="513" t="s">
        <v>926</v>
      </c>
      <c r="B44" s="514"/>
      <c r="C44" s="263">
        <v>0.86729999999999996</v>
      </c>
      <c r="D44" s="264"/>
      <c r="E44" s="264"/>
      <c r="F44" s="264"/>
      <c r="G44" s="264"/>
      <c r="H44" s="263">
        <v>0.49780000000000002</v>
      </c>
      <c r="I44" s="263">
        <f>L44</f>
        <v>1.1515</v>
      </c>
      <c r="J44" s="265">
        <f>M44</f>
        <v>0.71219999999999994</v>
      </c>
      <c r="K44" s="247"/>
      <c r="L44" s="247">
        <f>I20+I32+I39+I43</f>
        <v>1.1515</v>
      </c>
      <c r="M44" s="247">
        <f>J20+J32+J39+J43</f>
        <v>0.71219999999999994</v>
      </c>
      <c r="N44" s="247"/>
    </row>
    <row r="45" spans="1:14" s="33" customFormat="1" ht="39.950000000000003" customHeight="1" x14ac:dyDescent="0.2">
      <c r="A45" s="515" t="str">
        <f>'BDI 14,70'!A36</f>
        <v>Natal, 13 de dezembro de 2023.</v>
      </c>
      <c r="B45" s="516"/>
      <c r="C45" s="516"/>
      <c r="D45" s="516"/>
      <c r="E45" s="516"/>
      <c r="F45" s="516"/>
      <c r="G45" s="516"/>
      <c r="H45" s="516"/>
      <c r="I45" s="516"/>
      <c r="J45" s="517"/>
    </row>
    <row r="46" spans="1:14" s="36" customFormat="1" ht="90" customHeight="1" thickBot="1" x14ac:dyDescent="0.25">
      <c r="A46" s="504" t="str">
        <f>'BDI 14,70'!A37</f>
        <v>_______________________________________________________________
NEY DIAS FREITAS
Sócio/CEO/Proprietário</v>
      </c>
      <c r="B46" s="505"/>
      <c r="C46" s="505"/>
      <c r="D46" s="505"/>
      <c r="E46" s="505"/>
      <c r="F46" s="505"/>
      <c r="G46" s="505"/>
      <c r="H46" s="505"/>
      <c r="I46" s="505"/>
      <c r="J46" s="506"/>
    </row>
    <row r="47" spans="1:14" ht="110.1" customHeight="1" thickBot="1" x14ac:dyDescent="0.25">
      <c r="A47" s="507" t="str">
        <f>'BDI 14,70'!A38</f>
        <v>_______________________________________________________________
ENG. CIVIL MARCO POLO DE LEMOS RIBEIRO
CREA/RN 210.873.923-8/RN</v>
      </c>
      <c r="B47" s="508"/>
      <c r="C47" s="508"/>
      <c r="D47" s="508"/>
      <c r="E47" s="508"/>
      <c r="F47" s="508"/>
      <c r="G47" s="508"/>
      <c r="H47" s="508"/>
      <c r="I47" s="508"/>
      <c r="J47" s="509"/>
    </row>
  </sheetData>
  <mergeCells count="21">
    <mergeCell ref="B1:J1"/>
    <mergeCell ref="B2:H2"/>
    <mergeCell ref="I2:J3"/>
    <mergeCell ref="B3:H3"/>
    <mergeCell ref="B4:H4"/>
    <mergeCell ref="I4:J5"/>
    <mergeCell ref="B5:H5"/>
    <mergeCell ref="A6:J6"/>
    <mergeCell ref="A7:J7"/>
    <mergeCell ref="A8:A9"/>
    <mergeCell ref="B8:B9"/>
    <mergeCell ref="C8:H8"/>
    <mergeCell ref="I8:J8"/>
    <mergeCell ref="A46:J46"/>
    <mergeCell ref="A47:J47"/>
    <mergeCell ref="A10:J10"/>
    <mergeCell ref="A21:J21"/>
    <mergeCell ref="A33:J33"/>
    <mergeCell ref="A40:J40"/>
    <mergeCell ref="A44:B44"/>
    <mergeCell ref="A45:J45"/>
  </mergeCells>
  <printOptions horizontalCentered="1"/>
  <pageMargins left="7.874015748031496E-2" right="7.874015748031496E-2" top="7.874015748031496E-2" bottom="7.874015748031496E-2" header="0.11811023622047245" footer="0.11811023622047245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8</vt:i4>
      </vt:variant>
    </vt:vector>
  </HeadingPairs>
  <TitlesOfParts>
    <vt:vector size="15" baseType="lpstr">
      <vt:lpstr>Resumo do Orçamento</vt:lpstr>
      <vt:lpstr>SINTÉTICO</vt:lpstr>
      <vt:lpstr>ANALÍTICO</vt:lpstr>
      <vt:lpstr>CRONOGRAMA</vt:lpstr>
      <vt:lpstr>BDI 25,91</vt:lpstr>
      <vt:lpstr>BDI 14,70</vt:lpstr>
      <vt:lpstr>ENCARGOS SOCIAIS</vt:lpstr>
      <vt:lpstr>'ENCARGOS SOCIAIS'!Area_de_impressao</vt:lpstr>
      <vt:lpstr>ANALÍTICO!Titulos_de_impressao</vt:lpstr>
      <vt:lpstr>'BDI 14,70'!Titulos_de_impressao</vt:lpstr>
      <vt:lpstr>'BDI 25,91'!Titulos_de_impressao</vt:lpstr>
      <vt:lpstr>CRONOGRAMA!Titulos_de_impressao</vt:lpstr>
      <vt:lpstr>'ENCARGOS SOCIAIS'!Titulos_de_impressao</vt:lpstr>
      <vt:lpstr>'Resumo do Orçamento'!Titulos_de_impressao</vt:lpstr>
      <vt:lpstr>SINTÉTICO!Titulos_de_impressao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Ney</cp:lastModifiedBy>
  <cp:revision>0</cp:revision>
  <cp:lastPrinted>2023-12-13T13:25:08Z</cp:lastPrinted>
  <dcterms:created xsi:type="dcterms:W3CDTF">2023-12-13T10:29:21Z</dcterms:created>
  <dcterms:modified xsi:type="dcterms:W3CDTF">2023-12-13T13:25:13Z</dcterms:modified>
</cp:coreProperties>
</file>